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10200未来創造課\008 統計調査\02市勢統計\R5年度\オープンデータ（内部）\●掲載用\③掲載用（R5統計書掲載分の範囲以外を削除）\"/>
    </mc:Choice>
  </mc:AlternateContent>
  <xr:revisionPtr revIDLastSave="0" documentId="13_ncr:1_{86F2C5E6-68F2-4A45-810A-CECCCEE66B2A}" xr6:coauthVersionLast="36" xr6:coauthVersionMax="36" xr10:uidLastSave="{00000000-0000-0000-0000-000000000000}"/>
  <bookViews>
    <workbookView xWindow="0" yWindow="0" windowWidth="23040" windowHeight="8844" xr2:uid="{97BAC5DA-63A1-4D81-8DA6-725A68CA2B95}"/>
  </bookViews>
  <sheets>
    <sheet name="80 小・中学校児童生徒の平均体位" sheetId="1" r:id="rId1"/>
    <sheet name="81 放課後児童クラブ" sheetId="2" r:id="rId2"/>
    <sheet name="87 蔵書冊数 " sheetId="3" r:id="rId3"/>
    <sheet name="88 利用状況" sheetId="4" r:id="rId4"/>
    <sheet name="89 公民館・コミュニティセンター利用状況 " sheetId="5" r:id="rId5"/>
    <sheet name="90 体育施設利用状況①" sheetId="6" r:id="rId6"/>
    <sheet name="90-2 体育施設利用状況②" sheetId="7" r:id="rId7"/>
    <sheet name="90-3 体育施設利用状況③" sheetId="8" r:id="rId8"/>
    <sheet name="91 新湊・小杉" sheetId="9" r:id="rId9"/>
    <sheet name="91-2大門" sheetId="10" r:id="rId10"/>
    <sheet name="92 絵本館" sheetId="11" r:id="rId11"/>
    <sheet name="94 文化財①" sheetId="12" r:id="rId12"/>
    <sheet name="文化財②" sheetId="13" r:id="rId13"/>
    <sheet name="文化財③" sheetId="14" r:id="rId14"/>
    <sheet name="文化財④" sheetId="15" r:id="rId15"/>
    <sheet name="文化財⑤" sheetId="16" r:id="rId16"/>
    <sheet name="文化財⑥" sheetId="17" r:id="rId17"/>
  </sheets>
  <definedNames>
    <definedName name="_xlnm.Print_Area" localSheetId="1">'81 放課後児童クラブ'!$A$1:$G$9</definedName>
    <definedName name="_xlnm.Print_Area" localSheetId="2">'87 蔵書冊数 '!$A$1:$R$29</definedName>
    <definedName name="_xlnm.Print_Area" localSheetId="3">'88 利用状況'!$A$1:$O$30</definedName>
    <definedName name="_xlnm.Print_Area" localSheetId="5">'90 体育施設利用状況①'!$A$1:$K$31</definedName>
    <definedName name="_xlnm.Print_Area" localSheetId="6">'90-2 体育施設利用状況②'!$A$1:$M$28</definedName>
    <definedName name="_xlnm.Print_Area" localSheetId="7">'90-3 体育施設利用状況③'!$A$1:$M$29</definedName>
    <definedName name="_xlnm.Print_Area" localSheetId="10">'92 絵本館'!$A$1:$N$11</definedName>
    <definedName name="_xlnm.Print_Area" localSheetId="11">'94 文化財①'!$A$1:$Q$11</definedName>
    <definedName name="_xlnm.Print_Area" localSheetId="13">文化財③!$A$1:$G$31</definedName>
    <definedName name="_xlnm.Print_Area" localSheetId="14">文化財④!$A$1:$G$32</definedName>
    <definedName name="_xlnm.Print_Area" localSheetId="15">文化財⑤!$A$1:$G$32</definedName>
    <definedName name="_xlnm.Print_Area" localSheetId="16">文化財⑥!$A$1:$G$39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3" l="1"/>
  <c r="I2" i="15" l="1"/>
  <c r="N5" i="11"/>
  <c r="N6" i="11"/>
  <c r="N7" i="11"/>
  <c r="N8" i="11"/>
  <c r="N9" i="11"/>
  <c r="N10" i="11"/>
  <c r="D43" i="10"/>
  <c r="E43" i="10"/>
  <c r="F43" i="10"/>
  <c r="G43" i="10"/>
  <c r="H43" i="10"/>
  <c r="D44" i="10"/>
  <c r="E44" i="10"/>
  <c r="F44" i="10"/>
  <c r="G44" i="10"/>
  <c r="H44" i="10"/>
  <c r="C15" i="9"/>
  <c r="D15" i="9"/>
  <c r="E15" i="9"/>
  <c r="F15" i="9"/>
  <c r="G15" i="9"/>
  <c r="C16" i="9"/>
  <c r="D16" i="9"/>
  <c r="E16" i="9"/>
  <c r="F16" i="9"/>
  <c r="G16" i="9"/>
  <c r="C32" i="9"/>
  <c r="D32" i="9"/>
  <c r="E32" i="9"/>
  <c r="F32" i="9"/>
  <c r="G32" i="9"/>
  <c r="C33" i="9"/>
  <c r="D33" i="9"/>
  <c r="E33" i="9"/>
  <c r="F33" i="9"/>
  <c r="G33" i="9"/>
  <c r="E18" i="7"/>
  <c r="G18" i="7"/>
  <c r="E10" i="6"/>
  <c r="G10" i="6"/>
  <c r="I10" i="6"/>
  <c r="C32" i="5"/>
  <c r="D32" i="5"/>
  <c r="E32" i="5"/>
  <c r="F32" i="5"/>
  <c r="G32" i="5"/>
  <c r="F5" i="4"/>
  <c r="I5" i="4"/>
  <c r="I25" i="4" s="1"/>
  <c r="F6" i="4"/>
  <c r="I6" i="4"/>
  <c r="F7" i="4"/>
  <c r="I7" i="4"/>
  <c r="F8" i="4"/>
  <c r="I8" i="4"/>
  <c r="F9" i="4"/>
  <c r="I9" i="4"/>
  <c r="I29" i="4" s="1"/>
  <c r="F10" i="4"/>
  <c r="I10" i="4"/>
  <c r="F11" i="4"/>
  <c r="I11" i="4"/>
  <c r="F12" i="4"/>
  <c r="I12" i="4"/>
  <c r="F13" i="4"/>
  <c r="I13" i="4"/>
  <c r="F14" i="4"/>
  <c r="I14" i="4"/>
  <c r="F15" i="4"/>
  <c r="I15" i="4"/>
  <c r="F16" i="4"/>
  <c r="I16" i="4"/>
  <c r="F17" i="4"/>
  <c r="I17" i="4"/>
  <c r="F18" i="4"/>
  <c r="I18" i="4"/>
  <c r="F19" i="4"/>
  <c r="I19" i="4"/>
  <c r="F20" i="4"/>
  <c r="I20" i="4"/>
  <c r="F21" i="4"/>
  <c r="I21" i="4"/>
  <c r="F22" i="4"/>
  <c r="I22" i="4"/>
  <c r="F23" i="4"/>
  <c r="I23" i="4"/>
  <c r="F24" i="4"/>
  <c r="I24" i="4"/>
  <c r="C25" i="4"/>
  <c r="G25" i="4"/>
  <c r="F25" i="4" s="1"/>
  <c r="H25" i="4"/>
  <c r="J25" i="4"/>
  <c r="K25" i="4"/>
  <c r="L25" i="4"/>
  <c r="M25" i="4"/>
  <c r="N25" i="4"/>
  <c r="O25" i="4"/>
  <c r="C26" i="4"/>
  <c r="C27" i="4"/>
  <c r="G27" i="4"/>
  <c r="H27" i="4"/>
  <c r="J27" i="4"/>
  <c r="K27" i="4"/>
  <c r="L27" i="4"/>
  <c r="M27" i="4"/>
  <c r="N27" i="4"/>
  <c r="O27" i="4"/>
  <c r="C28" i="4"/>
  <c r="G28" i="4"/>
  <c r="H28" i="4"/>
  <c r="J28" i="4"/>
  <c r="K28" i="4"/>
  <c r="L28" i="4"/>
  <c r="M28" i="4"/>
  <c r="N28" i="4"/>
  <c r="O28" i="4"/>
  <c r="C29" i="4"/>
  <c r="G29" i="4"/>
  <c r="H29" i="4"/>
  <c r="J29" i="4"/>
  <c r="K29" i="4"/>
  <c r="L29" i="4"/>
  <c r="M29" i="4"/>
  <c r="N29" i="4"/>
  <c r="O29" i="4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D24" i="3"/>
  <c r="E24" i="3"/>
  <c r="F24" i="3"/>
  <c r="G24" i="3"/>
  <c r="H24" i="3"/>
  <c r="I24" i="3"/>
  <c r="J24" i="3"/>
  <c r="K24" i="3"/>
  <c r="L24" i="3"/>
  <c r="M24" i="3"/>
  <c r="N24" i="3"/>
  <c r="O24" i="3"/>
  <c r="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G4" i="2"/>
  <c r="G5" i="2"/>
  <c r="G6" i="2"/>
  <c r="G7" i="2"/>
  <c r="G8" i="2"/>
  <c r="F28" i="4" l="1"/>
  <c r="I27" i="4"/>
  <c r="F27" i="4"/>
  <c r="F29" i="4"/>
  <c r="I28" i="4"/>
  <c r="C24" i="3"/>
  <c r="C25" i="3"/>
  <c r="C27" i="3"/>
  <c r="C28" i="3"/>
  <c r="C26" i="3"/>
</calcChain>
</file>

<file path=xl/sharedStrings.xml><?xml version="1.0" encoding="utf-8"?>
<sst xmlns="http://schemas.openxmlformats.org/spreadsheetml/2006/main" count="1588" uniqueCount="789">
  <si>
    <t>　　</t>
    <phoneticPr fontId="3"/>
  </si>
  <si>
    <t xml:space="preserve"> </t>
    <phoneticPr fontId="3"/>
  </si>
  <si>
    <t>資料：学校教育課</t>
    <rPh sb="3" eb="5">
      <t>ガッコウ</t>
    </rPh>
    <rPh sb="5" eb="7">
      <t>キョウイク</t>
    </rPh>
    <phoneticPr fontId="3"/>
  </si>
  <si>
    <t>注）市・県は令和 ５年度数値、全国値については令和４年度確定値</t>
    <rPh sb="0" eb="1">
      <t>チュウ</t>
    </rPh>
    <rPh sb="2" eb="3">
      <t>シ</t>
    </rPh>
    <rPh sb="4" eb="5">
      <t>ケン</t>
    </rPh>
    <rPh sb="6" eb="8">
      <t>レイワ</t>
    </rPh>
    <rPh sb="10" eb="12">
      <t>ネンド</t>
    </rPh>
    <rPh sb="12" eb="14">
      <t>スウチ</t>
    </rPh>
    <rPh sb="15" eb="17">
      <t>ゼンコク</t>
    </rPh>
    <rPh sb="17" eb="18">
      <t>チ</t>
    </rPh>
    <rPh sb="23" eb="25">
      <t>レイワ</t>
    </rPh>
    <rPh sb="26" eb="28">
      <t>ネンド</t>
    </rPh>
    <rPh sb="28" eb="31">
      <t>カクテイチ</t>
    </rPh>
    <phoneticPr fontId="3"/>
  </si>
  <si>
    <t>射水市</t>
    <phoneticPr fontId="3"/>
  </si>
  <si>
    <t>県</t>
  </si>
  <si>
    <t>全 国</t>
    <phoneticPr fontId="3"/>
  </si>
  <si>
    <t>体重</t>
    <phoneticPr fontId="3"/>
  </si>
  <si>
    <t>射水市</t>
  </si>
  <si>
    <t>身長</t>
    <phoneticPr fontId="3"/>
  </si>
  <si>
    <t>３年</t>
  </si>
  <si>
    <t>２年</t>
  </si>
  <si>
    <t>１年</t>
  </si>
  <si>
    <t>６年</t>
  </si>
  <si>
    <t>５年</t>
  </si>
  <si>
    <t>４年</t>
  </si>
  <si>
    <t>中学生</t>
  </si>
  <si>
    <t>小学生</t>
  </si>
  <si>
    <t>14歳</t>
  </si>
  <si>
    <t>13歳</t>
  </si>
  <si>
    <t>12歳</t>
  </si>
  <si>
    <t>11歳</t>
  </si>
  <si>
    <t>10歳</t>
  </si>
  <si>
    <t>９歳</t>
  </si>
  <si>
    <t>８歳</t>
  </si>
  <si>
    <t>７歳</t>
  </si>
  <si>
    <t>６歳</t>
  </si>
  <si>
    <t>女</t>
    <phoneticPr fontId="3"/>
  </si>
  <si>
    <t>男</t>
  </si>
  <si>
    <t>区  分</t>
    <phoneticPr fontId="3"/>
  </si>
  <si>
    <t>令和５年度　(単位：㎝、㎏)</t>
    <rPh sb="0" eb="2">
      <t>レイワ</t>
    </rPh>
    <rPh sb="3" eb="5">
      <t>ネンド</t>
    </rPh>
    <phoneticPr fontId="3"/>
  </si>
  <si>
    <r>
      <t>80</t>
    </r>
    <r>
      <rPr>
        <b/>
        <sz val="14"/>
        <rFont val="ＭＳ 明朝"/>
        <family val="1"/>
        <charset val="128"/>
      </rPr>
      <t>　小・中学校児童生徒の平均体位</t>
    </r>
    <phoneticPr fontId="3"/>
  </si>
  <si>
    <t>資料：生涯学習・スポーツ課</t>
  </si>
  <si>
    <t>令和５年</t>
    <rPh sb="0" eb="2">
      <t>レイワ</t>
    </rPh>
    <rPh sb="3" eb="4">
      <t>ネン</t>
    </rPh>
    <phoneticPr fontId="11"/>
  </si>
  <si>
    <t>令和４年</t>
    <rPh sb="0" eb="2">
      <t>レイワ</t>
    </rPh>
    <rPh sb="3" eb="4">
      <t>ネン</t>
    </rPh>
    <phoneticPr fontId="11"/>
  </si>
  <si>
    <t>令和３年</t>
    <rPh sb="0" eb="2">
      <t>レイワ</t>
    </rPh>
    <rPh sb="3" eb="4">
      <t>ネン</t>
    </rPh>
    <phoneticPr fontId="11"/>
  </si>
  <si>
    <t>令和２年</t>
    <rPh sb="0" eb="2">
      <t>レイワ</t>
    </rPh>
    <rPh sb="3" eb="4">
      <t>ネン</t>
    </rPh>
    <phoneticPr fontId="11"/>
  </si>
  <si>
    <t>令和元年</t>
    <rPh sb="0" eb="2">
      <t>レイワ</t>
    </rPh>
    <rPh sb="2" eb="4">
      <t>ガンネン</t>
    </rPh>
    <phoneticPr fontId="11"/>
  </si>
  <si>
    <t>放課後児童クラブ
利用率</t>
    <rPh sb="0" eb="3">
      <t>ホウカゴ</t>
    </rPh>
    <rPh sb="3" eb="5">
      <t>ジドウ</t>
    </rPh>
    <rPh sb="9" eb="11">
      <t>リヨウ</t>
    </rPh>
    <rPh sb="11" eb="12">
      <t>リツ</t>
    </rPh>
    <phoneticPr fontId="11"/>
  </si>
  <si>
    <t>放課後児童クラブ
登録児童数</t>
    <rPh sb="0" eb="3">
      <t>ホウカゴ</t>
    </rPh>
    <rPh sb="3" eb="5">
      <t>ジドウ</t>
    </rPh>
    <rPh sb="9" eb="11">
      <t>トウロク</t>
    </rPh>
    <rPh sb="11" eb="13">
      <t>ジドウ</t>
    </rPh>
    <rPh sb="13" eb="14">
      <t>スウ</t>
    </rPh>
    <phoneticPr fontId="11"/>
  </si>
  <si>
    <t>放課後児童クラブ
学級数</t>
    <rPh sb="0" eb="5">
      <t>ホウカゴジドウ</t>
    </rPh>
    <rPh sb="9" eb="10">
      <t>マナブ</t>
    </rPh>
    <rPh sb="10" eb="11">
      <t>キュウ</t>
    </rPh>
    <rPh sb="11" eb="12">
      <t>スウ</t>
    </rPh>
    <phoneticPr fontId="11"/>
  </si>
  <si>
    <t>放課後児童クラブ
設置小学校数</t>
    <rPh sb="0" eb="3">
      <t>ホウカゴ</t>
    </rPh>
    <rPh sb="3" eb="5">
      <t>ジドウ</t>
    </rPh>
    <rPh sb="9" eb="11">
      <t>セッチ</t>
    </rPh>
    <rPh sb="11" eb="12">
      <t>ショウ</t>
    </rPh>
    <rPh sb="12" eb="14">
      <t>ガッコウ</t>
    </rPh>
    <rPh sb="14" eb="15">
      <t>スウ</t>
    </rPh>
    <phoneticPr fontId="11"/>
  </si>
  <si>
    <t>児童数</t>
    <rPh sb="0" eb="1">
      <t>コ</t>
    </rPh>
    <rPh sb="1" eb="2">
      <t>ワラベ</t>
    </rPh>
    <rPh sb="2" eb="3">
      <t>スウ</t>
    </rPh>
    <phoneticPr fontId="11"/>
  </si>
  <si>
    <t>小学校数</t>
    <rPh sb="0" eb="1">
      <t>ショウ</t>
    </rPh>
    <rPh sb="1" eb="2">
      <t>ガク</t>
    </rPh>
    <rPh sb="2" eb="3">
      <t>コウ</t>
    </rPh>
    <rPh sb="3" eb="4">
      <t>スウ</t>
    </rPh>
    <phoneticPr fontId="11"/>
  </si>
  <si>
    <t>区  分</t>
    <rPh sb="0" eb="1">
      <t>ク</t>
    </rPh>
    <rPh sb="3" eb="4">
      <t>ブン</t>
    </rPh>
    <phoneticPr fontId="18"/>
  </si>
  <si>
    <t>区  分</t>
    <rPh sb="0" eb="1">
      <t>ク</t>
    </rPh>
    <rPh sb="3" eb="4">
      <t>ブン</t>
    </rPh>
    <phoneticPr fontId="11"/>
  </si>
  <si>
    <t>各年５月１日現在</t>
  </si>
  <si>
    <r>
      <t>81</t>
    </r>
    <r>
      <rPr>
        <b/>
        <sz val="14"/>
        <color theme="1"/>
        <rFont val="ＭＳ 明朝"/>
        <family val="1"/>
        <charset val="128"/>
      </rPr>
      <t>　放課後児童クラブの推移</t>
    </r>
  </si>
  <si>
    <t>資料：中央図書館</t>
    <rPh sb="0" eb="2">
      <t>シリョウ</t>
    </rPh>
    <rPh sb="3" eb="5">
      <t>チュウオウ</t>
    </rPh>
    <rPh sb="5" eb="8">
      <t>トショカン</t>
    </rPh>
    <phoneticPr fontId="3"/>
  </si>
  <si>
    <t>-</t>
  </si>
  <si>
    <t>令和４年度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</si>
  <si>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</si>
  <si>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</si>
  <si>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平成元年度</t>
    <rPh sb="0" eb="2">
      <t>ヘイセイ</t>
    </rPh>
    <rPh sb="2" eb="3">
      <t>ガン</t>
    </rPh>
    <rPh sb="3" eb="5">
      <t>ネンド</t>
    </rPh>
    <phoneticPr fontId="3"/>
  </si>
  <si>
    <t>平成30年度</t>
    <rPh sb="0" eb="2">
      <t>ヘイセイ</t>
    </rPh>
    <rPh sb="4" eb="6">
      <t>ネンド</t>
    </rPh>
    <phoneticPr fontId="3"/>
  </si>
  <si>
    <t>全館合計</t>
    <rPh sb="0" eb="2">
      <t>ゼンカン</t>
    </rPh>
    <rPh sb="2" eb="4">
      <t>ゴウケイ</t>
    </rPh>
    <phoneticPr fontId="3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</si>
  <si>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</si>
  <si>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</si>
  <si>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下村</t>
    <rPh sb="0" eb="2">
      <t>シモムラ</t>
    </rPh>
    <phoneticPr fontId="3"/>
  </si>
  <si>
    <t>正力</t>
    <rPh sb="0" eb="2">
      <t>ショウリキ</t>
    </rPh>
    <phoneticPr fontId="3"/>
  </si>
  <si>
    <t>新湊</t>
    <rPh sb="0" eb="2">
      <t>シンミナト</t>
    </rPh>
    <phoneticPr fontId="3"/>
  </si>
  <si>
    <t>中央</t>
    <rPh sb="0" eb="2">
      <t>チュウオウ</t>
    </rPh>
    <phoneticPr fontId="3"/>
  </si>
  <si>
    <t>その他</t>
    <rPh sb="2" eb="3">
      <t>タ</t>
    </rPh>
    <phoneticPr fontId="3"/>
  </si>
  <si>
    <t>視聴覚
資料</t>
    <rPh sb="0" eb="3">
      <t>シチョウカク</t>
    </rPh>
    <rPh sb="4" eb="6">
      <t>シリョウ</t>
    </rPh>
    <phoneticPr fontId="3"/>
  </si>
  <si>
    <t>特設文庫</t>
    <rPh sb="0" eb="2">
      <t>トクセツ</t>
    </rPh>
    <rPh sb="2" eb="4">
      <t>ブンコ</t>
    </rPh>
    <phoneticPr fontId="3"/>
  </si>
  <si>
    <t>郷土資料</t>
    <rPh sb="0" eb="2">
      <t>キョウド</t>
    </rPh>
    <rPh sb="2" eb="4">
      <t>シリョウ</t>
    </rPh>
    <phoneticPr fontId="3"/>
  </si>
  <si>
    <t>児童図書</t>
    <rPh sb="0" eb="2">
      <t>ジドウ</t>
    </rPh>
    <rPh sb="2" eb="4">
      <t>トショ</t>
    </rPh>
    <phoneticPr fontId="3"/>
  </si>
  <si>
    <t xml:space="preserve">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文 学
</t>
    <phoneticPr fontId="3"/>
  </si>
  <si>
    <t xml:space="preserve">８
言 語
</t>
    <rPh sb="2" eb="3">
      <t>ゲン</t>
    </rPh>
    <rPh sb="4" eb="5">
      <t>ゴ</t>
    </rPh>
    <phoneticPr fontId="3"/>
  </si>
  <si>
    <t xml:space="preserve">７
芸 術
</t>
    <rPh sb="2" eb="3">
      <t>ゲイ</t>
    </rPh>
    <rPh sb="4" eb="5">
      <t>ジュツ</t>
    </rPh>
    <phoneticPr fontId="3"/>
  </si>
  <si>
    <t xml:space="preserve">６
産 業
</t>
    <rPh sb="2" eb="3">
      <t>サン</t>
    </rPh>
    <rPh sb="4" eb="5">
      <t>ギョウ</t>
    </rPh>
    <phoneticPr fontId="3"/>
  </si>
  <si>
    <t xml:space="preserve">５
工 学
</t>
    <rPh sb="2" eb="3">
      <t>コウ</t>
    </rPh>
    <rPh sb="4" eb="5">
      <t>マナブ</t>
    </rPh>
    <phoneticPr fontId="3"/>
  </si>
  <si>
    <t xml:space="preserve">４
自然科学
</t>
    <rPh sb="2" eb="4">
      <t>シゼン</t>
    </rPh>
    <rPh sb="4" eb="6">
      <t>カガク</t>
    </rPh>
    <phoneticPr fontId="3"/>
  </si>
  <si>
    <t xml:space="preserve">３
社会科学
</t>
    <rPh sb="2" eb="4">
      <t>シャカイ</t>
    </rPh>
    <rPh sb="4" eb="6">
      <t>カガク</t>
    </rPh>
    <phoneticPr fontId="3"/>
  </si>
  <si>
    <t>２
歴 史
地 理</t>
    <rPh sb="2" eb="3">
      <t>レキ</t>
    </rPh>
    <rPh sb="4" eb="5">
      <t>フミ</t>
    </rPh>
    <rPh sb="6" eb="7">
      <t>チ</t>
    </rPh>
    <rPh sb="8" eb="9">
      <t>リ</t>
    </rPh>
    <phoneticPr fontId="3"/>
  </si>
  <si>
    <t>１
哲 学
宗 教</t>
    <rPh sb="2" eb="3">
      <t>テツ</t>
    </rPh>
    <rPh sb="4" eb="5">
      <t>マナブ</t>
    </rPh>
    <rPh sb="6" eb="7">
      <t>ソウ</t>
    </rPh>
    <rPh sb="8" eb="9">
      <t>キョウ</t>
    </rPh>
    <phoneticPr fontId="3"/>
  </si>
  <si>
    <t xml:space="preserve">０
総 記
</t>
    <rPh sb="2" eb="3">
      <t>ソウ</t>
    </rPh>
    <rPh sb="4" eb="5">
      <t>キ</t>
    </rPh>
    <phoneticPr fontId="3"/>
  </si>
  <si>
    <t>総 数</t>
    <rPh sb="0" eb="1">
      <t>ソウ</t>
    </rPh>
    <rPh sb="2" eb="3">
      <t>スウ</t>
    </rPh>
    <phoneticPr fontId="3"/>
  </si>
  <si>
    <t>区　 分</t>
    <rPh sb="0" eb="1">
      <t>ク</t>
    </rPh>
    <rPh sb="3" eb="4">
      <t>ブン</t>
    </rPh>
    <phoneticPr fontId="3"/>
  </si>
  <si>
    <t>(単位：冊)</t>
    <rPh sb="1" eb="3">
      <t>タンイ</t>
    </rPh>
    <rPh sb="4" eb="5">
      <t>サツ</t>
    </rPh>
    <phoneticPr fontId="3"/>
  </si>
  <si>
    <r>
      <t>87</t>
    </r>
    <r>
      <rPr>
        <b/>
        <sz val="14"/>
        <rFont val="ＭＳ 明朝"/>
        <family val="1"/>
        <charset val="128"/>
      </rPr>
      <t>　図書館蔵書冊数</t>
    </r>
  </si>
  <si>
    <t>視聴覚資料</t>
    <rPh sb="0" eb="3">
      <t>シチョウカク</t>
    </rPh>
    <rPh sb="3" eb="5">
      <t>シリョウ</t>
    </rPh>
    <phoneticPr fontId="3"/>
  </si>
  <si>
    <t>児童書</t>
    <rPh sb="0" eb="2">
      <t>ジドウ</t>
    </rPh>
    <rPh sb="2" eb="3">
      <t>ショ</t>
    </rPh>
    <phoneticPr fontId="3"/>
  </si>
  <si>
    <t>一般書</t>
    <rPh sb="0" eb="2">
      <t>イッパン</t>
    </rPh>
    <rPh sb="2" eb="3">
      <t>ショ</t>
    </rPh>
    <phoneticPr fontId="3"/>
  </si>
  <si>
    <t>児 童</t>
    <rPh sb="0" eb="1">
      <t>コ</t>
    </rPh>
    <rPh sb="2" eb="3">
      <t>ワラベ</t>
    </rPh>
    <phoneticPr fontId="3"/>
  </si>
  <si>
    <t>一 般</t>
    <rPh sb="0" eb="1">
      <t>イチ</t>
    </rPh>
    <rPh sb="2" eb="3">
      <t>ハン</t>
    </rPh>
    <phoneticPr fontId="3"/>
  </si>
  <si>
    <t>相互貸借
（借受）</t>
    <rPh sb="0" eb="2">
      <t>ソウゴ</t>
    </rPh>
    <rPh sb="2" eb="4">
      <t>タイシャク</t>
    </rPh>
    <rPh sb="6" eb="8">
      <t>カリウケ</t>
    </rPh>
    <phoneticPr fontId="3"/>
  </si>
  <si>
    <t>相互貸借
（貸出）</t>
    <rPh sb="0" eb="2">
      <t>ソウゴ</t>
    </rPh>
    <rPh sb="2" eb="4">
      <t>タイシャク</t>
    </rPh>
    <rPh sb="6" eb="8">
      <t>カシダシ</t>
    </rPh>
    <phoneticPr fontId="3"/>
  </si>
  <si>
    <t>貸出図書数
(団体)</t>
    <rPh sb="0" eb="2">
      <t>カシダシ</t>
    </rPh>
    <rPh sb="2" eb="4">
      <t>トショ</t>
    </rPh>
    <rPh sb="4" eb="5">
      <t>スウ</t>
    </rPh>
    <rPh sb="7" eb="9">
      <t>ダンタイ</t>
    </rPh>
    <phoneticPr fontId="3"/>
  </si>
  <si>
    <t>貸出図書数(個人)</t>
    <rPh sb="0" eb="2">
      <t>カシダシ</t>
    </rPh>
    <rPh sb="2" eb="4">
      <t>トショ</t>
    </rPh>
    <rPh sb="4" eb="5">
      <t>スウ</t>
    </rPh>
    <rPh sb="6" eb="8">
      <t>コジン</t>
    </rPh>
    <phoneticPr fontId="3"/>
  </si>
  <si>
    <t>貸出者数(延べ)</t>
    <rPh sb="0" eb="1">
      <t>カシ</t>
    </rPh>
    <rPh sb="1" eb="2">
      <t>デ</t>
    </rPh>
    <rPh sb="2" eb="3">
      <t>シャ</t>
    </rPh>
    <rPh sb="3" eb="4">
      <t>スウ</t>
    </rPh>
    <rPh sb="5" eb="6">
      <t>ノ</t>
    </rPh>
    <phoneticPr fontId="3"/>
  </si>
  <si>
    <t>貸出登録者数</t>
    <rPh sb="0" eb="2">
      <t>カシダシ</t>
    </rPh>
    <rPh sb="2" eb="5">
      <t>トウロクシャ</t>
    </rPh>
    <rPh sb="5" eb="6">
      <t>スウ</t>
    </rPh>
    <phoneticPr fontId="3"/>
  </si>
  <si>
    <t>区 　分</t>
    <rPh sb="0" eb="1">
      <t>ク</t>
    </rPh>
    <rPh sb="3" eb="4">
      <t>ブン</t>
    </rPh>
    <phoneticPr fontId="3"/>
  </si>
  <si>
    <t>(単位：人)</t>
    <rPh sb="1" eb="3">
      <t>タンイ</t>
    </rPh>
    <rPh sb="4" eb="5">
      <t>ヒト</t>
    </rPh>
    <phoneticPr fontId="3"/>
  </si>
  <si>
    <r>
      <t>88</t>
    </r>
    <r>
      <rPr>
        <b/>
        <sz val="14"/>
        <rFont val="ＭＳ 明朝"/>
        <family val="1"/>
        <charset val="128"/>
      </rPr>
      <t>　図書館利用状況</t>
    </r>
  </si>
  <si>
    <t>　（P80「91文化会館・ホール等利用状況」参照）</t>
    <rPh sb="22" eb="24">
      <t>サンショウ</t>
    </rPh>
    <phoneticPr fontId="18"/>
  </si>
  <si>
    <t>資料：市民活躍・文化課</t>
    <rPh sb="3" eb="7">
      <t>シミンカツヤク</t>
    </rPh>
    <phoneticPr fontId="18"/>
  </si>
  <si>
    <t>注）中央公民館は、社会教育法に基づく公民館としては令和元年度で廃止し、新湊中央文化会館の貸室として転用</t>
    <rPh sb="0" eb="1">
      <t>チュウ</t>
    </rPh>
    <rPh sb="2" eb="4">
      <t>チュウオウ</t>
    </rPh>
    <rPh sb="4" eb="7">
      <t>コウミンカン</t>
    </rPh>
    <rPh sb="25" eb="27">
      <t>レイワ</t>
    </rPh>
    <rPh sb="27" eb="29">
      <t>ガンネン</t>
    </rPh>
    <rPh sb="29" eb="30">
      <t>ド</t>
    </rPh>
    <rPh sb="35" eb="37">
      <t>シンミナト</t>
    </rPh>
    <rPh sb="37" eb="39">
      <t>チュウオウ</t>
    </rPh>
    <rPh sb="39" eb="41">
      <t>ブンカ</t>
    </rPh>
    <rPh sb="41" eb="43">
      <t>カイカン</t>
    </rPh>
    <phoneticPr fontId="18"/>
  </si>
  <si>
    <t>　合   計　</t>
  </si>
  <si>
    <t>平成17.11.1</t>
  </si>
  <si>
    <t>下村コミュニティセンター</t>
  </si>
  <si>
    <t>平成2.1.9</t>
  </si>
  <si>
    <t>大島コミュニティセンター</t>
  </si>
  <si>
    <t>昭和45.3.18</t>
  </si>
  <si>
    <t>大門コミュニティセンター</t>
  </si>
  <si>
    <t>二口コミュニティセンター</t>
  </si>
  <si>
    <t>水戸田コミュニティセンター</t>
  </si>
  <si>
    <t>櫛田コミュニティセンター</t>
  </si>
  <si>
    <t>浅井コミュニティセンター</t>
  </si>
  <si>
    <t>昭和56.4</t>
  </si>
  <si>
    <t>南太閤山コミュニティセンター</t>
  </si>
  <si>
    <t>中太閤山コミュニティセンター</t>
  </si>
  <si>
    <t>昭和47.4</t>
  </si>
  <si>
    <t>太閤山コミュニティセンター</t>
  </si>
  <si>
    <t>昭和35.8</t>
  </si>
  <si>
    <t>池多コミュニティセンター</t>
  </si>
  <si>
    <t>昭和26.4</t>
  </si>
  <si>
    <t>黒河コミュニティセンター</t>
  </si>
  <si>
    <t>昭和24.4</t>
  </si>
  <si>
    <t>大江コミュニティセンター</t>
  </si>
  <si>
    <t>昭和26.8</t>
  </si>
  <si>
    <t>金山コミュニティセンター</t>
  </si>
  <si>
    <t>昭和35.9</t>
  </si>
  <si>
    <t>橋下条コミュニティセンター</t>
  </si>
  <si>
    <t>昭和57.7</t>
  </si>
  <si>
    <t>戸破コミュニティセンター</t>
  </si>
  <si>
    <t>三ケコミュニティセンター</t>
  </si>
  <si>
    <t>昭和29.4.1</t>
  </si>
  <si>
    <t>塚原コミュニティセンター</t>
  </si>
  <si>
    <t>昭和28.4.1</t>
  </si>
  <si>
    <t>本江コミュニティセンター</t>
  </si>
  <si>
    <t>七美コミュニティセンター</t>
  </si>
  <si>
    <t>海老江コミュニティセンター</t>
  </si>
  <si>
    <t>堀岡コミュニティセンター</t>
  </si>
  <si>
    <t>片口コミュニティセンター</t>
  </si>
  <si>
    <t>作道コミュニティセンター</t>
  </si>
  <si>
    <t>庄西コミュニティセンター</t>
  </si>
  <si>
    <t>昭和50.4.1</t>
  </si>
  <si>
    <t>新湊コミュニティセンター</t>
  </si>
  <si>
    <t>放生津コミュニティセンター</t>
  </si>
  <si>
    <t>中央公民館</t>
  </si>
  <si>
    <t>令和４年度</t>
    <rPh sb="0" eb="2">
      <t>レイワ</t>
    </rPh>
    <rPh sb="3" eb="5">
      <t>ネンド</t>
    </rPh>
    <phoneticPr fontId="18"/>
  </si>
  <si>
    <t>令和３年度</t>
    <rPh sb="0" eb="2">
      <t>レイワ</t>
    </rPh>
    <rPh sb="3" eb="5">
      <t>ネンド</t>
    </rPh>
    <phoneticPr fontId="18"/>
  </si>
  <si>
    <t>令和２年度</t>
    <rPh sb="0" eb="2">
      <t>レイワ</t>
    </rPh>
    <rPh sb="3" eb="5">
      <t>ネンド</t>
    </rPh>
    <phoneticPr fontId="18"/>
  </si>
  <si>
    <t>令和元年度</t>
    <rPh sb="0" eb="5">
      <t>レイワガンネンド</t>
    </rPh>
    <phoneticPr fontId="18"/>
  </si>
  <si>
    <t>平成30年度</t>
  </si>
  <si>
    <t>平成28年度</t>
  </si>
  <si>
    <t>平成26年度</t>
  </si>
  <si>
    <t>設置年月日</t>
  </si>
  <si>
    <t>名   称</t>
    <rPh sb="0" eb="1">
      <t>ナ</t>
    </rPh>
    <rPh sb="4" eb="5">
      <t>ショウ</t>
    </rPh>
    <phoneticPr fontId="18"/>
  </si>
  <si>
    <t>(単位：人)</t>
  </si>
  <si>
    <r>
      <t>89</t>
    </r>
    <r>
      <rPr>
        <b/>
        <sz val="14"/>
        <rFont val="ＭＳ 明朝"/>
        <family val="1"/>
        <charset val="128"/>
      </rPr>
      <t>　公民館・コミュニティセンター利用状況</t>
    </r>
  </si>
  <si>
    <t>注）新湊総合体育館には、新湊武道館と新湊テニスコートを含む。</t>
    <rPh sb="0" eb="1">
      <t>チュウ</t>
    </rPh>
    <rPh sb="2" eb="4">
      <t>シンミナト</t>
    </rPh>
    <phoneticPr fontId="3"/>
  </si>
  <si>
    <t xml:space="preserve"> 太閤山公園相撲場</t>
    <phoneticPr fontId="3"/>
  </si>
  <si>
    <t xml:space="preserve"> 中山公園パークゴルフ場</t>
    <phoneticPr fontId="3"/>
  </si>
  <si>
    <t xml:space="preserve"> 薬勝寺南公園サッカー場</t>
    <phoneticPr fontId="3"/>
  </si>
  <si>
    <t xml:space="preserve"> 薬勝寺池南公園野球場</t>
    <phoneticPr fontId="3"/>
  </si>
  <si>
    <t xml:space="preserve"> 歌の森運動公園野球場</t>
    <phoneticPr fontId="3"/>
  </si>
  <si>
    <t xml:space="preserve"> 歌の森運動公園テニスコート</t>
    <phoneticPr fontId="3"/>
  </si>
  <si>
    <t xml:space="preserve"> 歌の森運動公園多目的グラウンド</t>
    <phoneticPr fontId="3"/>
  </si>
  <si>
    <t xml:space="preserve"> 大江グラウンド</t>
    <rPh sb="1" eb="3">
      <t>オオエ</t>
    </rPh>
    <phoneticPr fontId="3"/>
  </si>
  <si>
    <t xml:space="preserve"> 太閤山グラウンド</t>
    <rPh sb="1" eb="3">
      <t>タイコウ</t>
    </rPh>
    <rPh sb="3" eb="4">
      <t>ヤマ</t>
    </rPh>
    <phoneticPr fontId="3"/>
  </si>
  <si>
    <t xml:space="preserve"> 小杉体育館</t>
    <phoneticPr fontId="3"/>
  </si>
  <si>
    <t xml:space="preserve"> 小杉総合体育センター</t>
    <phoneticPr fontId="3"/>
  </si>
  <si>
    <t>小杉</t>
    <rPh sb="0" eb="1">
      <t>ショウ</t>
    </rPh>
    <rPh sb="1" eb="2">
      <t>スギ</t>
    </rPh>
    <phoneticPr fontId="3"/>
  </si>
  <si>
    <t xml:space="preserve"> フットボールセンター</t>
    <phoneticPr fontId="3"/>
  </si>
  <si>
    <t xml:space="preserve"> 海竜スポーツランド</t>
    <phoneticPr fontId="3"/>
  </si>
  <si>
    <t xml:space="preserve"> 万葉パークゴルフ場</t>
    <rPh sb="1" eb="3">
      <t>マンヨウ</t>
    </rPh>
    <rPh sb="9" eb="10">
      <t>ジョウ</t>
    </rPh>
    <phoneticPr fontId="3"/>
  </si>
  <si>
    <t xml:space="preserve"> 堀岡緑地テニスコート</t>
    <phoneticPr fontId="3"/>
  </si>
  <si>
    <t xml:space="preserve"> 堀岡緑地野球場</t>
    <phoneticPr fontId="3"/>
  </si>
  <si>
    <t xml:space="preserve"> 七美運動公園</t>
    <phoneticPr fontId="3"/>
  </si>
  <si>
    <t xml:space="preserve"> 本江グラウンド</t>
    <phoneticPr fontId="3"/>
  </si>
  <si>
    <t xml:space="preserve"> サン・ビレッジ新湊</t>
    <phoneticPr fontId="3"/>
  </si>
  <si>
    <t xml:space="preserve"> 七美体育館</t>
    <phoneticPr fontId="3"/>
  </si>
  <si>
    <t xml:space="preserve"> 本江体育館</t>
    <phoneticPr fontId="3"/>
  </si>
  <si>
    <t xml:space="preserve"> 新湊総合体育館 ※</t>
  </si>
  <si>
    <t>新湊</t>
  </si>
  <si>
    <t>公共体育施設</t>
  </si>
  <si>
    <t>利用者数</t>
    <rPh sb="0" eb="3">
      <t>リヨウシャ</t>
    </rPh>
    <rPh sb="3" eb="4">
      <t>スウ</t>
    </rPh>
    <phoneticPr fontId="3"/>
  </si>
  <si>
    <t>利用日数</t>
    <rPh sb="0" eb="2">
      <t>リヨウ</t>
    </rPh>
    <rPh sb="2" eb="4">
      <t>ニッスウ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</si>
  <si>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</si>
  <si>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</si>
  <si>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令和元年度</t>
    <rPh sb="0" eb="5">
      <t>レイワガンネンド</t>
    </rPh>
    <phoneticPr fontId="3"/>
  </si>
  <si>
    <t>平成30年度</t>
    <phoneticPr fontId="3"/>
  </si>
  <si>
    <t>施　　設　　名</t>
  </si>
  <si>
    <t>地区</t>
  </si>
  <si>
    <t>区分</t>
  </si>
  <si>
    <t>（単位：日、人）</t>
    <rPh sb="1" eb="3">
      <t>タンイ</t>
    </rPh>
    <rPh sb="4" eb="5">
      <t>ニチ</t>
    </rPh>
    <rPh sb="6" eb="7">
      <t>ニン</t>
    </rPh>
    <phoneticPr fontId="3"/>
  </si>
  <si>
    <t>　調査内容　　：各施設の利用日数及び利用者数(照明施設の利用状況については、グラウンドや広場に含める。)</t>
    <phoneticPr fontId="3"/>
  </si>
  <si>
    <t>　調査対象施設：公共体育施設並びに学校開放施設(ただし、グラウンドは夜間照明施設)の利用状況</t>
    <rPh sb="34" eb="36">
      <t>ヤカン</t>
    </rPh>
    <rPh sb="36" eb="38">
      <t>ショウメイ</t>
    </rPh>
    <rPh sb="38" eb="40">
      <t>シセツ</t>
    </rPh>
    <phoneticPr fontId="3"/>
  </si>
  <si>
    <t>　　　　　　　　学校開放施設　→　射水市学校体育施設の開放に関する規則に基づく開放施設</t>
    <phoneticPr fontId="3"/>
  </si>
  <si>
    <t>　施設定義　　：公共体育施設　→　射水市体育施設条例等に基づく施設</t>
    <rPh sb="26" eb="27">
      <t>トウ</t>
    </rPh>
    <phoneticPr fontId="3"/>
  </si>
  <si>
    <r>
      <t>90</t>
    </r>
    <r>
      <rPr>
        <b/>
        <sz val="14"/>
        <rFont val="ＭＳ 明朝"/>
        <family val="1"/>
        <charset val="128"/>
      </rPr>
      <t>　公共体育施設・学校体育施設利用状況</t>
    </r>
  </si>
  <si>
    <t xml:space="preserve"> 堀岡小体育館</t>
    <phoneticPr fontId="3"/>
  </si>
  <si>
    <t xml:space="preserve"> 堀岡小グラウンド</t>
    <phoneticPr fontId="3"/>
  </si>
  <si>
    <t xml:space="preserve"> 放生津小体育館</t>
    <phoneticPr fontId="3"/>
  </si>
  <si>
    <t xml:space="preserve"> 新湊中体育館</t>
    <rPh sb="1" eb="3">
      <t>シンミナト</t>
    </rPh>
    <rPh sb="3" eb="4">
      <t>チュウ</t>
    </rPh>
    <rPh sb="4" eb="7">
      <t>タイイクカン</t>
    </rPh>
    <phoneticPr fontId="3"/>
  </si>
  <si>
    <t xml:space="preserve"> 新湊中グラウンド</t>
    <rPh sb="1" eb="3">
      <t>シンミナト</t>
    </rPh>
    <rPh sb="3" eb="4">
      <t>チュウ</t>
    </rPh>
    <phoneticPr fontId="3"/>
  </si>
  <si>
    <t xml:space="preserve"> 片口小体育館</t>
    <phoneticPr fontId="3"/>
  </si>
  <si>
    <t xml:space="preserve"> 片口小グラウンド</t>
    <phoneticPr fontId="3"/>
  </si>
  <si>
    <t xml:space="preserve"> 新湊小体育館</t>
    <phoneticPr fontId="3"/>
  </si>
  <si>
    <t xml:space="preserve"> 新湊小グラウンド</t>
    <phoneticPr fontId="3"/>
  </si>
  <si>
    <t>新湊</t>
    <rPh sb="0" eb="1">
      <t>シン</t>
    </rPh>
    <rPh sb="1" eb="2">
      <t>ミナト</t>
    </rPh>
    <phoneticPr fontId="3"/>
  </si>
  <si>
    <t>学校開放施設</t>
    <rPh sb="0" eb="2">
      <t>ガッコウ</t>
    </rPh>
    <rPh sb="2" eb="4">
      <t>カイホウ</t>
    </rPh>
    <rPh sb="4" eb="6">
      <t>シセツ</t>
    </rPh>
    <phoneticPr fontId="3"/>
  </si>
  <si>
    <t xml:space="preserve"> 下村馬事公園</t>
    <rPh sb="1" eb="3">
      <t>シモムラ</t>
    </rPh>
    <rPh sb="3" eb="5">
      <t>バジ</t>
    </rPh>
    <rPh sb="5" eb="7">
      <t>コウエン</t>
    </rPh>
    <phoneticPr fontId="3"/>
  </si>
  <si>
    <t xml:space="preserve"> 下村パークゴルフ場</t>
    <phoneticPr fontId="3"/>
  </si>
  <si>
    <t xml:space="preserve"> 下村テニスコート</t>
    <phoneticPr fontId="3"/>
  </si>
  <si>
    <t xml:space="preserve"> 下村グラウンド</t>
    <phoneticPr fontId="3"/>
  </si>
  <si>
    <t xml:space="preserve"> 下村体育館</t>
    <phoneticPr fontId="3"/>
  </si>
  <si>
    <t>下</t>
    <rPh sb="0" eb="1">
      <t>シモ</t>
    </rPh>
    <phoneticPr fontId="3"/>
  </si>
  <si>
    <t xml:space="preserve"> 大島コミュニティ公園広場</t>
    <phoneticPr fontId="3"/>
  </si>
  <si>
    <t xml:space="preserve"> 大島弓道場</t>
    <phoneticPr fontId="3"/>
  </si>
  <si>
    <t xml:space="preserve"> 大島中央公園コミュニティ体育館</t>
    <phoneticPr fontId="3"/>
  </si>
  <si>
    <t xml:space="preserve"> 大島体育館</t>
    <phoneticPr fontId="3"/>
  </si>
  <si>
    <t>大島</t>
    <rPh sb="0" eb="1">
      <t>ダイ</t>
    </rPh>
    <rPh sb="1" eb="2">
      <t>シマ</t>
    </rPh>
    <phoneticPr fontId="3"/>
  </si>
  <si>
    <t xml:space="preserve"> グリーンパークだいもん中央緑地広場</t>
    <rPh sb="12" eb="14">
      <t>チュウオウ</t>
    </rPh>
    <rPh sb="14" eb="16">
      <t>リョクチ</t>
    </rPh>
    <rPh sb="16" eb="18">
      <t>ヒロバ</t>
    </rPh>
    <phoneticPr fontId="3"/>
  </si>
  <si>
    <t xml:space="preserve"> グリーンパークだいもん相撲場</t>
    <phoneticPr fontId="3"/>
  </si>
  <si>
    <t xml:space="preserve"> パークゴルフ南郷</t>
    <phoneticPr fontId="3"/>
  </si>
  <si>
    <t xml:space="preserve"> 浅井グラウンド</t>
    <phoneticPr fontId="3"/>
  </si>
  <si>
    <t xml:space="preserve"> 櫛田グラウンド</t>
    <phoneticPr fontId="3"/>
  </si>
  <si>
    <t xml:space="preserve"> 水戸田グラウンド</t>
    <phoneticPr fontId="3"/>
  </si>
  <si>
    <t xml:space="preserve"> 大門総合体育館</t>
    <phoneticPr fontId="3"/>
  </si>
  <si>
    <t>大門</t>
    <rPh sb="0" eb="1">
      <t>ダイ</t>
    </rPh>
    <rPh sb="1" eb="2">
      <t>モン</t>
    </rPh>
    <phoneticPr fontId="3"/>
  </si>
  <si>
    <t>公共体育施設</t>
    <rPh sb="0" eb="2">
      <t>コウキョウ</t>
    </rPh>
    <rPh sb="2" eb="4">
      <t>タイイク</t>
    </rPh>
    <rPh sb="4" eb="6">
      <t>シセツ</t>
    </rPh>
    <phoneticPr fontId="3"/>
  </si>
  <si>
    <t>利用者数</t>
  </si>
  <si>
    <t>利用日数</t>
  </si>
  <si>
    <t>資料：生涯学習・スポーツ課</t>
    <rPh sb="3" eb="5">
      <t>ショウガイ</t>
    </rPh>
    <rPh sb="5" eb="7">
      <t>ガクシュウ</t>
    </rPh>
    <phoneticPr fontId="3"/>
  </si>
  <si>
    <t xml:space="preserve"> 大島小体育館</t>
    <phoneticPr fontId="3"/>
  </si>
  <si>
    <t>大島</t>
    <rPh sb="0" eb="2">
      <t>オオシマ</t>
    </rPh>
    <phoneticPr fontId="3"/>
  </si>
  <si>
    <t xml:space="preserve"> 大門中体育館</t>
    <phoneticPr fontId="3"/>
  </si>
  <si>
    <t xml:space="preserve"> 大門小体育館</t>
    <phoneticPr fontId="3"/>
  </si>
  <si>
    <t xml:space="preserve"> 大門小グラウンド</t>
    <phoneticPr fontId="3"/>
  </si>
  <si>
    <t xml:space="preserve"> 小杉南中体育館</t>
    <phoneticPr fontId="3"/>
  </si>
  <si>
    <t xml:space="preserve"> 小杉南中グラウンド</t>
    <phoneticPr fontId="3"/>
  </si>
  <si>
    <t xml:space="preserve"> 小杉中体育館</t>
    <phoneticPr fontId="3"/>
  </si>
  <si>
    <t xml:space="preserve"> 小杉中グラウンド</t>
    <phoneticPr fontId="3"/>
  </si>
  <si>
    <t xml:space="preserve"> 金山小体育館</t>
    <phoneticPr fontId="3"/>
  </si>
  <si>
    <t xml:space="preserve"> 金山小グラウンド</t>
    <phoneticPr fontId="3"/>
  </si>
  <si>
    <t xml:space="preserve"> 中太閤山小体育館</t>
    <phoneticPr fontId="3"/>
  </si>
  <si>
    <t xml:space="preserve"> 中太閤山小グラウンド</t>
    <phoneticPr fontId="3"/>
  </si>
  <si>
    <t xml:space="preserve"> 太閤山小体育館</t>
    <phoneticPr fontId="3"/>
  </si>
  <si>
    <t xml:space="preserve"> 太閤山小グラウンド</t>
    <phoneticPr fontId="3"/>
  </si>
  <si>
    <t xml:space="preserve"> 歌の森小体育館</t>
    <phoneticPr fontId="3"/>
  </si>
  <si>
    <t xml:space="preserve"> 歌の森小グラウンド</t>
    <phoneticPr fontId="3"/>
  </si>
  <si>
    <t xml:space="preserve"> 小杉小体育館</t>
    <phoneticPr fontId="3"/>
  </si>
  <si>
    <t xml:space="preserve"> 小杉小グラウンド</t>
    <phoneticPr fontId="3"/>
  </si>
  <si>
    <t xml:space="preserve"> 射北中体育館</t>
    <rPh sb="1" eb="2">
      <t>シャ</t>
    </rPh>
    <rPh sb="2" eb="3">
      <t>ホク</t>
    </rPh>
    <rPh sb="3" eb="4">
      <t>チュウ</t>
    </rPh>
    <rPh sb="4" eb="7">
      <t>タイイクカン</t>
    </rPh>
    <phoneticPr fontId="3"/>
  </si>
  <si>
    <t xml:space="preserve"> 新湊南部中体育館</t>
    <rPh sb="1" eb="3">
      <t>シンミナト</t>
    </rPh>
    <rPh sb="3" eb="5">
      <t>ナンブ</t>
    </rPh>
    <rPh sb="5" eb="6">
      <t>ナカ</t>
    </rPh>
    <rPh sb="6" eb="9">
      <t>タイイクカン</t>
    </rPh>
    <phoneticPr fontId="3"/>
  </si>
  <si>
    <t xml:space="preserve"> 塚原小体育館</t>
    <phoneticPr fontId="3"/>
  </si>
  <si>
    <t xml:space="preserve"> 塚原小グラウンド</t>
    <phoneticPr fontId="3"/>
  </si>
  <si>
    <t xml:space="preserve"> 東明小体育館</t>
    <rPh sb="1" eb="3">
      <t>トウメイ</t>
    </rPh>
    <rPh sb="3" eb="4">
      <t>ショウ</t>
    </rPh>
    <rPh sb="4" eb="7">
      <t>タイイクカン</t>
    </rPh>
    <phoneticPr fontId="3"/>
  </si>
  <si>
    <t xml:space="preserve"> 作道小体育館</t>
    <phoneticPr fontId="3"/>
  </si>
  <si>
    <t xml:space="preserve"> 作道小グラウンド</t>
    <phoneticPr fontId="3"/>
  </si>
  <si>
    <t>資料：市民活躍・文化課</t>
    <rPh sb="3" eb="7">
      <t>シミンカツヤク</t>
    </rPh>
    <rPh sb="8" eb="10">
      <t>ブンカ</t>
    </rPh>
    <rPh sb="10" eb="11">
      <t>カ</t>
    </rPh>
    <phoneticPr fontId="18"/>
  </si>
  <si>
    <t>来館者数</t>
  </si>
  <si>
    <t>使用回数</t>
  </si>
  <si>
    <t>合  計</t>
    <rPh sb="0" eb="1">
      <t>ゴウ</t>
    </rPh>
    <rPh sb="3" eb="4">
      <t>ケイ</t>
    </rPh>
    <phoneticPr fontId="18"/>
  </si>
  <si>
    <t>ホワイエ等</t>
  </si>
  <si>
    <t>練 習 室</t>
  </si>
  <si>
    <t>研 修 室</t>
  </si>
  <si>
    <t>まどかホール</t>
  </si>
  <si>
    <t>ひびきホール</t>
  </si>
  <si>
    <t>令和４年度</t>
    <rPh sb="0" eb="2">
      <t>レイワ</t>
    </rPh>
    <rPh sb="3" eb="4">
      <t>ネン</t>
    </rPh>
    <rPh sb="4" eb="5">
      <t>ド</t>
    </rPh>
    <phoneticPr fontId="18"/>
  </si>
  <si>
    <t>令和３年度</t>
    <rPh sb="0" eb="2">
      <t>レイワ</t>
    </rPh>
    <rPh sb="3" eb="4">
      <t>ネン</t>
    </rPh>
    <rPh sb="4" eb="5">
      <t>ド</t>
    </rPh>
    <phoneticPr fontId="18"/>
  </si>
  <si>
    <t>令和２年度</t>
    <rPh sb="0" eb="2">
      <t>レイワ</t>
    </rPh>
    <rPh sb="3" eb="4">
      <t>ネン</t>
    </rPh>
    <rPh sb="4" eb="5">
      <t>ド</t>
    </rPh>
    <phoneticPr fontId="18"/>
  </si>
  <si>
    <t>令和元年度</t>
    <rPh sb="0" eb="2">
      <t>レイワ</t>
    </rPh>
    <phoneticPr fontId="18"/>
  </si>
  <si>
    <t>平成30年度</t>
    <phoneticPr fontId="18"/>
  </si>
  <si>
    <t>(単位：回、人)</t>
  </si>
  <si>
    <t>　小杉文化ホール利用状況</t>
    <rPh sb="1" eb="3">
      <t>コスギ</t>
    </rPh>
    <rPh sb="3" eb="5">
      <t>ブンカ</t>
    </rPh>
    <phoneticPr fontId="18"/>
  </si>
  <si>
    <t>　各室を新湊中央文化会館の施設として利用したもの。</t>
  </si>
  <si>
    <t>※研修室等は、令和元年度で廃止した中央公民館の</t>
    <rPh sb="1" eb="4">
      <t>ケンシュウシツ</t>
    </rPh>
    <rPh sb="4" eb="5">
      <t>トウ</t>
    </rPh>
    <rPh sb="7" eb="11">
      <t>レイワガンネン</t>
    </rPh>
    <rPh sb="11" eb="12">
      <t>ド</t>
    </rPh>
    <rPh sb="13" eb="15">
      <t>ハイシ</t>
    </rPh>
    <phoneticPr fontId="18"/>
  </si>
  <si>
    <t>研修室等※   (令和2年度から)</t>
    <rPh sb="0" eb="3">
      <t>ケンシュウシツ</t>
    </rPh>
    <rPh sb="3" eb="4">
      <t>トウ</t>
    </rPh>
    <rPh sb="9" eb="11">
      <t>レイワ</t>
    </rPh>
    <rPh sb="12" eb="14">
      <t>ネンド</t>
    </rPh>
    <phoneticPr fontId="18"/>
  </si>
  <si>
    <t>展 示 室</t>
  </si>
  <si>
    <t>小ホール</t>
  </si>
  <si>
    <t>大ホール</t>
  </si>
  <si>
    <t>区 分</t>
    <rPh sb="0" eb="1">
      <t>ク</t>
    </rPh>
    <rPh sb="2" eb="3">
      <t>ブン</t>
    </rPh>
    <phoneticPr fontId="18"/>
  </si>
  <si>
    <t>　新湊中央文化会館利用状況</t>
  </si>
  <si>
    <r>
      <t>91</t>
    </r>
    <r>
      <rPr>
        <b/>
        <sz val="14"/>
        <rFont val="ＭＳ 明朝"/>
        <family val="1"/>
        <charset val="128"/>
      </rPr>
      <t>　文化会館・ホール等利用状況</t>
    </r>
  </si>
  <si>
    <t xml:space="preserve"> ｢402会議室」を｢404会議室」に改称し、｢405会議室」｢406会議室」を新設。</t>
    <phoneticPr fontId="23"/>
  </si>
  <si>
    <t>※H29.7から｢401研修室」を｢401会議室」に、｢大門コミュニティセンター」を｢402会議室」｢403会議室」に、</t>
    <rPh sb="12" eb="15">
      <t>ケンシュウシツ</t>
    </rPh>
    <rPh sb="21" eb="24">
      <t>カイギシツ</t>
    </rPh>
    <rPh sb="28" eb="30">
      <t>ダイモン</t>
    </rPh>
    <rPh sb="46" eb="49">
      <t>カイギシツ</t>
    </rPh>
    <rPh sb="54" eb="57">
      <t>カイギシツ</t>
    </rPh>
    <phoneticPr fontId="23"/>
  </si>
  <si>
    <t>資料：市民活躍・文化課</t>
    <rPh sb="0" eb="2">
      <t>シリョウ</t>
    </rPh>
    <rPh sb="3" eb="7">
      <t>シミンカツヤク</t>
    </rPh>
    <rPh sb="8" eb="10">
      <t>ブンカ</t>
    </rPh>
    <phoneticPr fontId="18"/>
  </si>
  <si>
    <t>合   計</t>
  </si>
  <si>
    <t>な で し こ</t>
  </si>
  <si>
    <t>こぶしホール</t>
  </si>
  <si>
    <t>料理実習室</t>
  </si>
  <si>
    <t>502会議室</t>
  </si>
  <si>
    <t>501会議室</t>
  </si>
  <si>
    <t>茶 道 室</t>
  </si>
  <si>
    <t>寿 の 間</t>
  </si>
  <si>
    <t>406 会議室</t>
  </si>
  <si>
    <t>405 会議室</t>
  </si>
  <si>
    <t>404 会議室</t>
  </si>
  <si>
    <t>403 会議室</t>
    <rPh sb="4" eb="7">
      <t>カイギシツ</t>
    </rPh>
    <phoneticPr fontId="18"/>
  </si>
  <si>
    <t xml:space="preserve">402 会議室
</t>
    <rPh sb="4" eb="7">
      <t>カイギシツ</t>
    </rPh>
    <phoneticPr fontId="18"/>
  </si>
  <si>
    <t>401 会議室</t>
    <rPh sb="4" eb="7">
      <t>カイギシツ</t>
    </rPh>
    <phoneticPr fontId="18"/>
  </si>
  <si>
    <t>軽運動室</t>
  </si>
  <si>
    <t>いこいの間</t>
  </si>
  <si>
    <t>視聴覚室</t>
  </si>
  <si>
    <t>-</t>
    <phoneticPr fontId="23"/>
  </si>
  <si>
    <t>102会議室</t>
  </si>
  <si>
    <t>101会議室</t>
  </si>
  <si>
    <t>令和
４年度</t>
    <rPh sb="0" eb="2">
      <t>レイワ</t>
    </rPh>
    <phoneticPr fontId="18"/>
  </si>
  <si>
    <t>令和
３年度</t>
    <rPh sb="0" eb="2">
      <t>レイワ</t>
    </rPh>
    <phoneticPr fontId="18"/>
  </si>
  <si>
    <t>令和
２年度</t>
    <rPh sb="0" eb="2">
      <t>レイワ</t>
    </rPh>
    <phoneticPr fontId="18"/>
  </si>
  <si>
    <t>令和
元年度</t>
    <rPh sb="0" eb="2">
      <t>レイワ</t>
    </rPh>
    <phoneticPr fontId="18"/>
  </si>
  <si>
    <t>平成
30年度</t>
  </si>
  <si>
    <t>区   分</t>
    <rPh sb="0" eb="1">
      <t>ク</t>
    </rPh>
    <rPh sb="4" eb="5">
      <t>ブン</t>
    </rPh>
    <phoneticPr fontId="18"/>
  </si>
  <si>
    <t>　大門総合会館利用状況</t>
    <rPh sb="1" eb="3">
      <t>ダイモン</t>
    </rPh>
    <rPh sb="3" eb="5">
      <t>ソウゴウ</t>
    </rPh>
    <rPh sb="5" eb="7">
      <t>カイカン</t>
    </rPh>
    <phoneticPr fontId="18"/>
  </si>
  <si>
    <t>令和４年度</t>
    <rPh sb="0" eb="2">
      <t>レイワ</t>
    </rPh>
    <rPh sb="3" eb="4">
      <t>ド</t>
    </rPh>
    <phoneticPr fontId="18"/>
  </si>
  <si>
    <t>令和３年度</t>
    <rPh sb="0" eb="2">
      <t>レイワ</t>
    </rPh>
    <rPh sb="3" eb="4">
      <t>ド</t>
    </rPh>
    <phoneticPr fontId="18"/>
  </si>
  <si>
    <t>令和２年度</t>
    <rPh sb="0" eb="2">
      <t>レイワ</t>
    </rPh>
    <rPh sb="3" eb="4">
      <t>ド</t>
    </rPh>
    <phoneticPr fontId="18"/>
  </si>
  <si>
    <t>合 計</t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</si>
  <si>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</si>
  <si>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</si>
  <si>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</si>
  <si>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</si>
  <si>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</si>
  <si>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</si>
  <si>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</si>
  <si>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</si>
  <si>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</si>
  <si>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</si>
  <si>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</si>
  <si>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</si>
  <si>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r>
      <t>92</t>
    </r>
    <r>
      <rPr>
        <b/>
        <sz val="14"/>
        <rFont val="ＭＳ 明朝"/>
        <family val="1"/>
        <charset val="128"/>
      </rPr>
      <t>　絵本館の入館者数</t>
    </r>
  </si>
  <si>
    <t>注)　「　」数は国指定、(　)数は県指定、《　》数は市指定、&lt;　&gt;は国登録</t>
    <rPh sb="0" eb="1">
      <t>チュウ</t>
    </rPh>
    <rPh sb="6" eb="7">
      <t>スウ</t>
    </rPh>
    <rPh sb="8" eb="9">
      <t>クニ</t>
    </rPh>
    <rPh sb="9" eb="11">
      <t>シテイ</t>
    </rPh>
    <rPh sb="15" eb="16">
      <t>スウ</t>
    </rPh>
    <rPh sb="17" eb="18">
      <t>ケン</t>
    </rPh>
    <rPh sb="18" eb="20">
      <t>シテイ</t>
    </rPh>
    <rPh sb="24" eb="25">
      <t>スウ</t>
    </rPh>
    <rPh sb="26" eb="27">
      <t>シ</t>
    </rPh>
    <rPh sb="27" eb="29">
      <t>シテイ</t>
    </rPh>
    <rPh sb="34" eb="35">
      <t>クニ</t>
    </rPh>
    <rPh sb="35" eb="37">
      <t>トウロク</t>
    </rPh>
    <phoneticPr fontId="3"/>
  </si>
  <si>
    <t>天然
記念物</t>
    <rPh sb="0" eb="1">
      <t>テン</t>
    </rPh>
    <rPh sb="1" eb="2">
      <t>ゼン</t>
    </rPh>
    <rPh sb="3" eb="6">
      <t>キネンブツ</t>
    </rPh>
    <phoneticPr fontId="3"/>
  </si>
  <si>
    <t>名勝</t>
    <rPh sb="0" eb="1">
      <t>ナ</t>
    </rPh>
    <rPh sb="1" eb="2">
      <t>カツ</t>
    </rPh>
    <phoneticPr fontId="3"/>
  </si>
  <si>
    <t>史跡</t>
    <rPh sb="0" eb="1">
      <t>シ</t>
    </rPh>
    <rPh sb="1" eb="2">
      <t>アト</t>
    </rPh>
    <phoneticPr fontId="3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</si>
  <si>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3"/>
  </si>
  <si>
    <t>有形民俗
文化財</t>
    <rPh sb="0" eb="2">
      <t>ユウケイ</t>
    </rPh>
    <rPh sb="2" eb="4">
      <t>ミンゾク</t>
    </rPh>
    <rPh sb="5" eb="6">
      <t>ブン</t>
    </rPh>
    <rPh sb="6" eb="7">
      <t>カ</t>
    </rPh>
    <rPh sb="7" eb="8">
      <t>ザイ</t>
    </rPh>
    <phoneticPr fontId="3"/>
  </si>
  <si>
    <t>歴史資料</t>
    <rPh sb="0" eb="2">
      <t>レキシ</t>
    </rPh>
    <rPh sb="2" eb="4">
      <t>シリョウ</t>
    </rPh>
    <phoneticPr fontId="3"/>
  </si>
  <si>
    <t>考古資料</t>
    <rPh sb="0" eb="2">
      <t>コウコ</t>
    </rPh>
    <rPh sb="2" eb="4">
      <t>シリョウ</t>
    </rPh>
    <phoneticPr fontId="3"/>
  </si>
  <si>
    <t>書跡・典籍
・古文書</t>
    <rPh sb="0" eb="1">
      <t>ショ</t>
    </rPh>
    <rPh sb="1" eb="2">
      <t>セキ</t>
    </rPh>
    <rPh sb="3" eb="4">
      <t>テンコモンジョ</t>
    </rPh>
    <phoneticPr fontId="3"/>
  </si>
  <si>
    <t>工芸品</t>
    <rPh sb="0" eb="3">
      <t>コウゲイヒン</t>
    </rPh>
    <phoneticPr fontId="3"/>
  </si>
  <si>
    <t>彫刻</t>
    <rPh sb="0" eb="2">
      <t>チョウコク</t>
    </rPh>
    <phoneticPr fontId="3"/>
  </si>
  <si>
    <t>絵画</t>
    <rPh sb="0" eb="2">
      <t>カイガ</t>
    </rPh>
    <phoneticPr fontId="3"/>
  </si>
  <si>
    <t>建造物</t>
    <rPh sb="0" eb="3">
      <t>ケンゾウブツ</t>
    </rPh>
    <phoneticPr fontId="3"/>
  </si>
  <si>
    <t>登録有形
文化財</t>
    <rPh sb="0" eb="2">
      <t>トウロク</t>
    </rPh>
    <rPh sb="2" eb="4">
      <t>ユウケイ</t>
    </rPh>
    <rPh sb="5" eb="6">
      <t>ブン</t>
    </rPh>
    <rPh sb="6" eb="7">
      <t>カ</t>
    </rPh>
    <rPh sb="7" eb="8">
      <t>ザイ</t>
    </rPh>
    <phoneticPr fontId="3"/>
  </si>
  <si>
    <t>計</t>
    <rPh sb="0" eb="1">
      <t>ケイ</t>
    </rPh>
    <phoneticPr fontId="3"/>
  </si>
  <si>
    <t>無形
文化財</t>
    <rPh sb="0" eb="1">
      <t>ム</t>
    </rPh>
    <rPh sb="1" eb="2">
      <t>ケイ</t>
    </rPh>
    <rPh sb="3" eb="6">
      <t>ブンカザイ</t>
    </rPh>
    <phoneticPr fontId="3"/>
  </si>
  <si>
    <t>記 念 物</t>
    <rPh sb="0" eb="1">
      <t>キ</t>
    </rPh>
    <rPh sb="2" eb="3">
      <t>ネン</t>
    </rPh>
    <rPh sb="4" eb="5">
      <t>ブツ</t>
    </rPh>
    <phoneticPr fontId="3"/>
  </si>
  <si>
    <t>民 俗 文 化 財</t>
    <rPh sb="0" eb="1">
      <t>ミン</t>
    </rPh>
    <rPh sb="2" eb="3">
      <t>ゾク</t>
    </rPh>
    <rPh sb="4" eb="5">
      <t>ブン</t>
    </rPh>
    <rPh sb="6" eb="7">
      <t>カ</t>
    </rPh>
    <rPh sb="8" eb="9">
      <t>ザイ</t>
    </rPh>
    <phoneticPr fontId="3"/>
  </si>
  <si>
    <t>有 形 文 化 財</t>
    <rPh sb="0" eb="1">
      <t>ユウ</t>
    </rPh>
    <rPh sb="2" eb="3">
      <t>ケイ</t>
    </rPh>
    <rPh sb="4" eb="5">
      <t>ブン</t>
    </rPh>
    <rPh sb="6" eb="7">
      <t>カ</t>
    </rPh>
    <rPh sb="8" eb="9">
      <t>ザイ</t>
    </rPh>
    <phoneticPr fontId="3"/>
  </si>
  <si>
    <t>令和５年度末現在</t>
    <rPh sb="0" eb="2">
      <t>レイワ</t>
    </rPh>
    <rPh sb="3" eb="6">
      <t>ネンドマツ</t>
    </rPh>
    <rPh sb="6" eb="8">
      <t>ゲンザイ</t>
    </rPh>
    <phoneticPr fontId="3"/>
  </si>
  <si>
    <t>○国・県・市指定文化財内訳</t>
    <rPh sb="1" eb="2">
      <t>クニ</t>
    </rPh>
    <rPh sb="3" eb="4">
      <t>ケン</t>
    </rPh>
    <rPh sb="5" eb="6">
      <t>シ</t>
    </rPh>
    <rPh sb="6" eb="8">
      <t>シテイ</t>
    </rPh>
    <rPh sb="8" eb="11">
      <t>ブンカザイ</t>
    </rPh>
    <rPh sb="11" eb="13">
      <t>ウチワケ</t>
    </rPh>
    <phoneticPr fontId="3"/>
  </si>
  <si>
    <r>
      <t>94</t>
    </r>
    <r>
      <rPr>
        <b/>
        <sz val="14"/>
        <rFont val="ＭＳ 明朝"/>
        <family val="1"/>
        <charset val="128"/>
      </rPr>
      <t>　文化財</t>
    </r>
  </si>
  <si>
    <t>平成 5年 4月 9日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</si>
  <si>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射水市</t>
    <phoneticPr fontId="3"/>
  </si>
  <si>
    <t>太閤山11-1</t>
  </si>
  <si>
    <t xml:space="preserve"> 囲山遺跡</t>
    <phoneticPr fontId="3"/>
  </si>
  <si>
    <t>史　 　 跡</t>
    <phoneticPr fontId="3"/>
  </si>
  <si>
    <t>昭和50年 7月 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</si>
  <si>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富山県</t>
    <phoneticPr fontId="3"/>
  </si>
  <si>
    <t>青井谷字水上谷1227-3他</t>
  </si>
  <si>
    <t xml:space="preserve"> 水上谷遺跡</t>
    <phoneticPr fontId="3"/>
  </si>
  <si>
    <t>太閤山一丁目19他</t>
  </si>
  <si>
    <t xml:space="preserve"> 中山南遺跡</t>
    <phoneticPr fontId="3"/>
  </si>
  <si>
    <t>昭和40年 1月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</si>
  <si>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市井字屋敷田165</t>
  </si>
  <si>
    <t xml:space="preserve"> 大塚古墳</t>
    <phoneticPr fontId="3"/>
  </si>
  <si>
    <t xml:space="preserve"> 一般財団法人高樹会</t>
    <rPh sb="1" eb="3">
      <t>イッパン</t>
    </rPh>
    <phoneticPr fontId="3"/>
  </si>
  <si>
    <t>鏡宮299(新湊博物館)</t>
  </si>
  <si>
    <t>6,059点</t>
    <phoneticPr fontId="3"/>
  </si>
  <si>
    <t xml:space="preserve"> 高樹文庫資料</t>
    <phoneticPr fontId="3"/>
  </si>
  <si>
    <t>歴 史 資 料</t>
    <phoneticPr fontId="3"/>
  </si>
  <si>
    <t>昭和42年 3月25日</t>
    <phoneticPr fontId="3"/>
  </si>
  <si>
    <t xml:space="preserve"> 個人所有</t>
    <rPh sb="1" eb="3">
      <t>コジン</t>
    </rPh>
    <rPh sb="3" eb="5">
      <t>ショユウ</t>
    </rPh>
    <phoneticPr fontId="3"/>
  </si>
  <si>
    <t>作道</t>
    <rPh sb="0" eb="2">
      <t>ツクリミチ</t>
    </rPh>
    <phoneticPr fontId="3"/>
  </si>
  <si>
    <t>１口</t>
    <phoneticPr fontId="3"/>
  </si>
  <si>
    <t xml:space="preserve"> 刀銘國次（宇多）</t>
    <phoneticPr fontId="3"/>
  </si>
  <si>
    <t>工　芸　品</t>
    <phoneticPr fontId="3"/>
  </si>
  <si>
    <t xml:space="preserve"> 蓮王寺</t>
    <phoneticPr fontId="3"/>
  </si>
  <si>
    <t>三ケ1597</t>
  </si>
  <si>
    <t>１口</t>
  </si>
  <si>
    <t xml:space="preserve"> 越中瀬戸焼香炉</t>
    <phoneticPr fontId="3"/>
  </si>
  <si>
    <t xml:space="preserve"> 専念寺</t>
    <phoneticPr fontId="3"/>
  </si>
  <si>
    <t>本町3-6-9</t>
  </si>
  <si>
    <t xml:space="preserve"> 専念寺の銅鐘</t>
    <phoneticPr fontId="3"/>
  </si>
  <si>
    <t>昭和60年 9月12日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</si>
  <si>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福王寺</t>
    <phoneticPr fontId="3"/>
  </si>
  <si>
    <t>加茂中部550</t>
  </si>
  <si>
    <t>１躯</t>
  </si>
  <si>
    <t xml:space="preserve"> 木造毘沙門天立像</t>
    <phoneticPr fontId="3"/>
  </si>
  <si>
    <t>彫　  　刻</t>
    <phoneticPr fontId="3"/>
  </si>
  <si>
    <t>昭和59年 2月22日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</si>
  <si>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木造阿弥陀如来坐像</t>
    <phoneticPr fontId="3"/>
  </si>
  <si>
    <t xml:space="preserve"> 木造不動明王立像</t>
    <phoneticPr fontId="3"/>
  </si>
  <si>
    <t>昭和52年 4月12日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</si>
  <si>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躰玄寺</t>
    <phoneticPr fontId="3"/>
  </si>
  <si>
    <t>鷲塚550</t>
    <phoneticPr fontId="3"/>
  </si>
  <si>
    <t xml:space="preserve"> 木造阿弥陀如来立像</t>
    <phoneticPr fontId="3"/>
  </si>
  <si>
    <t xml:space="preserve"> 銅造地蔵菩薩立像</t>
    <phoneticPr fontId="3"/>
  </si>
  <si>
    <t>昭和49年 7月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</si>
  <si>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曼陀羅寺</t>
    <phoneticPr fontId="3"/>
  </si>
  <si>
    <t>立町11-35</t>
  </si>
  <si>
    <t>１幅</t>
  </si>
  <si>
    <t xml:space="preserve"> 絹本著色青不動</t>
    <phoneticPr fontId="3"/>
  </si>
  <si>
    <t>絵  　　画</t>
    <phoneticPr fontId="3"/>
  </si>
  <si>
    <t xml:space="preserve"> 絹本著色観経浄土変相図</t>
    <phoneticPr fontId="3"/>
  </si>
  <si>
    <t>絵　  　画</t>
    <phoneticPr fontId="3"/>
  </si>
  <si>
    <t>県指定</t>
  </si>
  <si>
    <t>昭和51年 9月20日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</si>
  <si>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串田新</t>
  </si>
  <si>
    <t xml:space="preserve"> 串田新遺跡</t>
    <phoneticPr fontId="3"/>
  </si>
  <si>
    <t>平成 2年 3月 8日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</si>
  <si>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流通センター青井谷一丁目26</t>
    <phoneticPr fontId="3"/>
  </si>
  <si>
    <t xml:space="preserve"> 小杉丸山遺跡</t>
    <phoneticPr fontId="3"/>
  </si>
  <si>
    <t>令和 3年 3月11日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</si>
  <si>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 xml:space="preserve"> 放生津八幡宮曳山・築山保存会</t>
    <rPh sb="1" eb="2">
      <t>ホウ</t>
    </rPh>
    <rPh sb="2" eb="3">
      <t>ナマ</t>
    </rPh>
    <rPh sb="3" eb="4">
      <t>ツ</t>
    </rPh>
    <rPh sb="4" eb="7">
      <t>ハチマングウ</t>
    </rPh>
    <rPh sb="7" eb="9">
      <t>ヒキヤマ</t>
    </rPh>
    <rPh sb="10" eb="12">
      <t>ツキヤマ</t>
    </rPh>
    <rPh sb="12" eb="14">
      <t>ホゾン</t>
    </rPh>
    <rPh sb="14" eb="15">
      <t>カイ</t>
    </rPh>
    <phoneticPr fontId="3"/>
  </si>
  <si>
    <t>立町・中央町・放生津町・八幡町・本町・港町</t>
    <rPh sb="0" eb="2">
      <t>タテマチ</t>
    </rPh>
    <rPh sb="3" eb="5">
      <t>チュウオウ</t>
    </rPh>
    <rPh sb="5" eb="6">
      <t>マチ</t>
    </rPh>
    <rPh sb="7" eb="11">
      <t>ホウジョウヅマチ</t>
    </rPh>
    <rPh sb="12" eb="14">
      <t>ハチマン</t>
    </rPh>
    <rPh sb="14" eb="15">
      <t>マチ</t>
    </rPh>
    <rPh sb="16" eb="18">
      <t>ホンマチ</t>
    </rPh>
    <rPh sb="19" eb="21">
      <t>ミナトマチ</t>
    </rPh>
    <phoneticPr fontId="3"/>
  </si>
  <si>
    <t xml:space="preserve"> 放生津八幡宮祭の曳山・築山行事</t>
    <rPh sb="1" eb="4">
      <t>ホウジョウヅ</t>
    </rPh>
    <rPh sb="4" eb="7">
      <t>ハチマングウ</t>
    </rPh>
    <rPh sb="7" eb="8">
      <t>サイ</t>
    </rPh>
    <rPh sb="9" eb="11">
      <t>ヒキヤマ</t>
    </rPh>
    <rPh sb="12" eb="14">
      <t>ツキヤマ</t>
    </rPh>
    <rPh sb="14" eb="16">
      <t>ギョウジ</t>
    </rPh>
    <phoneticPr fontId="3"/>
  </si>
  <si>
    <t>無形民俗文化財</t>
  </si>
  <si>
    <t>昭和57年 1月14日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</si>
  <si>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加茂神社神事伝承会</t>
    <phoneticPr fontId="3"/>
  </si>
  <si>
    <t>加茂中部630</t>
  </si>
  <si>
    <t xml:space="preserve"> 越中の稚児舞</t>
    <phoneticPr fontId="3"/>
  </si>
  <si>
    <t>昭和59年 6月 6日
平成10年 6月30日
令和元年 7月23日
令和 5年 6月27日</t>
    <rPh sb="24" eb="26">
      <t>レイワ</t>
    </rPh>
    <rPh sb="26" eb="27">
      <t>ガン</t>
    </rPh>
    <rPh sb="27" eb="28">
      <t>ネン</t>
    </rPh>
    <rPh sb="35" eb="37">
      <t>レイワ</t>
    </rPh>
    <rPh sb="39" eb="40">
      <t>ネン</t>
    </rPh>
    <rPh sb="42" eb="43">
      <t>ガツ</t>
    </rPh>
    <rPh sb="45" eb="46">
      <t>ニチ</t>
    </rPh>
    <phoneticPr fontId="3"/>
  </si>
  <si>
    <t>6,390点</t>
    <phoneticPr fontId="3"/>
  </si>
  <si>
    <t xml:space="preserve"> 石黒信由関係資料</t>
    <phoneticPr fontId="3"/>
  </si>
  <si>
    <t>国指定</t>
  </si>
  <si>
    <t>指定年月日</t>
  </si>
  <si>
    <t>所有者又は管理者</t>
    <rPh sb="3" eb="4">
      <t>マタ</t>
    </rPh>
    <phoneticPr fontId="3"/>
  </si>
  <si>
    <t>所　在　地</t>
    <phoneticPr fontId="3"/>
  </si>
  <si>
    <t>員 数</t>
    <phoneticPr fontId="3"/>
  </si>
  <si>
    <t>名　 　　称</t>
    <phoneticPr fontId="3"/>
  </si>
  <si>
    <t>種 　別</t>
    <phoneticPr fontId="3"/>
  </si>
  <si>
    <t>指定区分</t>
  </si>
  <si>
    <t>昭和45年 9月18日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</si>
  <si>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奈呉町・古新町自治会</t>
    <phoneticPr fontId="3"/>
  </si>
  <si>
    <t>放生津町20-2</t>
    <phoneticPr fontId="3"/>
  </si>
  <si>
    <t>１対</t>
  </si>
  <si>
    <t xml:space="preserve"> 気比住吉社の狛犬</t>
    <phoneticPr fontId="3"/>
  </si>
  <si>
    <t>昭和42年 9月30日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</si>
  <si>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立町11-35</t>
    <phoneticPr fontId="3"/>
  </si>
  <si>
    <t>４躯</t>
  </si>
  <si>
    <t xml:space="preserve"> 曼陀羅寺の四天王</t>
    <phoneticPr fontId="3"/>
  </si>
  <si>
    <t>昭和40年12月 4日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</si>
  <si>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翁徳寺</t>
    <phoneticPr fontId="3"/>
  </si>
  <si>
    <t>青井谷1881</t>
    <phoneticPr fontId="3"/>
  </si>
  <si>
    <t xml:space="preserve"> 木造千手観世音菩薩坐像</t>
    <phoneticPr fontId="3"/>
  </si>
  <si>
    <t>昭和38年 5月 2日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</si>
  <si>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十社大神</t>
    <phoneticPr fontId="3"/>
  </si>
  <si>
    <t>三ケ1753</t>
    <phoneticPr fontId="3"/>
  </si>
  <si>
    <t xml:space="preserve"> 木造千手観音立像</t>
    <phoneticPr fontId="3"/>
  </si>
  <si>
    <t xml:space="preserve"> 木造聖観音立像</t>
    <phoneticPr fontId="3"/>
  </si>
  <si>
    <t>昭和33年10月10日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</si>
  <si>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薬勝寺</t>
    <phoneticPr fontId="3"/>
  </si>
  <si>
    <t>日宮325</t>
    <rPh sb="0" eb="1">
      <t>ヒ</t>
    </rPh>
    <rPh sb="1" eb="2">
      <t>ミヤ</t>
    </rPh>
    <phoneticPr fontId="3"/>
  </si>
  <si>
    <t xml:space="preserve"> 木造釈迦如来立像</t>
    <phoneticPr fontId="3"/>
  </si>
  <si>
    <t xml:space="preserve"> 木造狛犬</t>
    <phoneticPr fontId="3"/>
  </si>
  <si>
    <t xml:space="preserve"> 木造神馬</t>
    <phoneticPr fontId="3"/>
  </si>
  <si>
    <t>三ケ1597</t>
    <phoneticPr fontId="3"/>
  </si>
  <si>
    <t xml:space="preserve"> 高寺大仏</t>
    <phoneticPr fontId="3"/>
  </si>
  <si>
    <t xml:space="preserve"> 個人所有</t>
    <phoneticPr fontId="3"/>
  </si>
  <si>
    <t>戸破</t>
  </si>
  <si>
    <t>１面</t>
  </si>
  <si>
    <t xml:space="preserve"> 加賀藩備荒倉額</t>
    <phoneticPr fontId="3"/>
  </si>
  <si>
    <t>平成元年 3月27日</t>
    <phoneticPr fontId="3"/>
  </si>
  <si>
    <t xml:space="preserve"> 妙安寺</t>
    <phoneticPr fontId="3"/>
  </si>
  <si>
    <t>橋下条2083</t>
    <phoneticPr fontId="3"/>
  </si>
  <si>
    <t xml:space="preserve"> 絹本著色二尊連座尊像</t>
    <phoneticPr fontId="3"/>
  </si>
  <si>
    <t>昭和61年 3月25日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</si>
  <si>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大楽寺</t>
    <phoneticPr fontId="3"/>
  </si>
  <si>
    <t>立町2-9</t>
    <phoneticPr fontId="3"/>
  </si>
  <si>
    <t xml:space="preserve"> 絹本著色仏涅槃図</t>
    <phoneticPr fontId="3"/>
  </si>
  <si>
    <t>昭和47年 3月28日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</si>
  <si>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大宝寺</t>
    <phoneticPr fontId="3"/>
  </si>
  <si>
    <t>海老江136</t>
    <phoneticPr fontId="3"/>
  </si>
  <si>
    <t xml:space="preserve"> 絹本著色来迎三尊之図</t>
    <phoneticPr fontId="3"/>
  </si>
  <si>
    <t>昭和45年 5月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</si>
  <si>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菅公画像</t>
    <phoneticPr fontId="3"/>
  </si>
  <si>
    <t>平成16年12月24日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</si>
  <si>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放生津八幡宮文化財保存会</t>
    <phoneticPr fontId="3"/>
  </si>
  <si>
    <t>八幡町2-2-27</t>
    <phoneticPr fontId="3"/>
  </si>
  <si>
    <t>１棟</t>
  </si>
  <si>
    <t xml:space="preserve"> 放生津八幡宮拝殿附棟札</t>
    <phoneticPr fontId="3"/>
  </si>
  <si>
    <t>建　造　物</t>
    <phoneticPr fontId="3"/>
  </si>
  <si>
    <t xml:space="preserve"> 六渡寺自治会</t>
    <phoneticPr fontId="3"/>
  </si>
  <si>
    <t>庄西町1-14-3</t>
    <phoneticPr fontId="3"/>
  </si>
  <si>
    <t>１基</t>
    <rPh sb="1" eb="2">
      <t>モト</t>
    </rPh>
    <phoneticPr fontId="3"/>
  </si>
  <si>
    <t xml:space="preserve"> 六渡寺日枝神社山王鳥居附玉垣</t>
    <phoneticPr fontId="3"/>
  </si>
  <si>
    <t>平成16年 5月18日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</si>
  <si>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新開発・赤井・小林各自治会</t>
    <rPh sb="10" eb="11">
      <t>カク</t>
    </rPh>
    <rPh sb="11" eb="14">
      <t>ジチカイ</t>
    </rPh>
    <phoneticPr fontId="3"/>
  </si>
  <si>
    <t>新開発・赤井・小林</t>
    <phoneticPr fontId="3"/>
  </si>
  <si>
    <t>３棟</t>
  </si>
  <si>
    <t xml:space="preserve"> 大島町の地蔵堂</t>
    <phoneticPr fontId="3"/>
  </si>
  <si>
    <t>昭和61年12月24日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</si>
  <si>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加茂社</t>
    <phoneticPr fontId="3"/>
  </si>
  <si>
    <t>戸破字神川3943</t>
    <phoneticPr fontId="3"/>
  </si>
  <si>
    <t xml:space="preserve"> 加茂社本殿</t>
    <phoneticPr fontId="3"/>
  </si>
  <si>
    <t>昭和53年 7月 8日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</si>
  <si>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今開発464</t>
    <phoneticPr fontId="3"/>
  </si>
  <si>
    <t>１基</t>
  </si>
  <si>
    <t xml:space="preserve"> 今開発の四方四仏多層塔</t>
    <phoneticPr fontId="3"/>
  </si>
  <si>
    <t>昭和36年 7月11日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</si>
  <si>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光専寺</t>
    <phoneticPr fontId="3"/>
  </si>
  <si>
    <t>西高木101</t>
    <phoneticPr fontId="3"/>
  </si>
  <si>
    <t xml:space="preserve"> 鐘楼門</t>
    <phoneticPr fontId="3"/>
  </si>
  <si>
    <t>昭和33年10月10日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</si>
  <si>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加賀藩旧本陣座敷</t>
    <phoneticPr fontId="3"/>
  </si>
  <si>
    <t>市指定</t>
  </si>
  <si>
    <t>昭和42年 9月26日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</si>
  <si>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今開発</t>
  </si>
  <si>
    <t>１本</t>
  </si>
  <si>
    <t xml:space="preserve"> 今開発の大ヒイラギ</t>
    <phoneticPr fontId="3"/>
  </si>
  <si>
    <t>天 然 記 念 物</t>
    <phoneticPr fontId="3"/>
  </si>
  <si>
    <t>昭和40年10月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</si>
  <si>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日宮社</t>
    <phoneticPr fontId="3"/>
  </si>
  <si>
    <t>橋下条地内（日宮社地）</t>
    <rPh sb="0" eb="1">
      <t>ハシ</t>
    </rPh>
    <rPh sb="1" eb="3">
      <t>ゲジョウ</t>
    </rPh>
    <rPh sb="3" eb="4">
      <t>チ</t>
    </rPh>
    <rPh sb="4" eb="5">
      <t>ナイ</t>
    </rPh>
    <rPh sb="6" eb="7">
      <t>ヒ</t>
    </rPh>
    <rPh sb="7" eb="8">
      <t>ミヤ</t>
    </rPh>
    <rPh sb="8" eb="9">
      <t>シャ</t>
    </rPh>
    <rPh sb="9" eb="10">
      <t>チ</t>
    </rPh>
    <phoneticPr fontId="3"/>
  </si>
  <si>
    <t xml:space="preserve"> 日の宮社叢</t>
    <phoneticPr fontId="3"/>
  </si>
  <si>
    <t>西広上清水川用水路</t>
  </si>
  <si>
    <t xml:space="preserve"> 西広上のあしつきのり</t>
    <phoneticPr fontId="3"/>
  </si>
  <si>
    <t>本町3-6-9</t>
    <phoneticPr fontId="3"/>
  </si>
  <si>
    <t xml:space="preserve"> 専念寺の傘松</t>
    <phoneticPr fontId="3"/>
  </si>
  <si>
    <t>串田</t>
  </si>
  <si>
    <t xml:space="preserve"> 串田のひいらぎ</t>
    <phoneticPr fontId="3"/>
  </si>
  <si>
    <t>平成16年 7月16日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</si>
  <si>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西宮神社文化財保存会</t>
    <rPh sb="5" eb="8">
      <t>ブンカザイ</t>
    </rPh>
    <rPh sb="8" eb="11">
      <t>ホゾンカイ</t>
    </rPh>
    <phoneticPr fontId="3"/>
  </si>
  <si>
    <t>本町</t>
  </si>
  <si>
    <t xml:space="preserve"> 新湊のボンボコ祭</t>
    <phoneticPr fontId="3"/>
  </si>
  <si>
    <t>平成 6年 2月24日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</si>
  <si>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加茂中部630</t>
    <phoneticPr fontId="3"/>
  </si>
  <si>
    <t xml:space="preserve"> 下村加茂神社の御田植祭</t>
    <phoneticPr fontId="3"/>
  </si>
  <si>
    <t>昭和42年 3月25日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</si>
  <si>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下村加茂神社やんさんま（流鏑馬）</t>
    <rPh sb="13" eb="16">
      <t>ヤブサメ</t>
    </rPh>
    <phoneticPr fontId="3"/>
  </si>
  <si>
    <t>無形民俗文化財</t>
    <phoneticPr fontId="3"/>
  </si>
  <si>
    <t>名　　 　称</t>
    <phoneticPr fontId="3"/>
  </si>
  <si>
    <t>種　 別</t>
    <phoneticPr fontId="3"/>
  </si>
  <si>
    <t>２点</t>
  </si>
  <si>
    <t xml:space="preserve"> 薬勝寺古文書</t>
    <phoneticPr fontId="3"/>
  </si>
  <si>
    <t>古　文　書</t>
    <rPh sb="2" eb="3">
      <t>ブン</t>
    </rPh>
    <rPh sb="4" eb="5">
      <t>ショ</t>
    </rPh>
    <phoneticPr fontId="3"/>
  </si>
  <si>
    <t>鏡宮299(新湊博物館)</t>
    <phoneticPr fontId="3"/>
  </si>
  <si>
    <t>２点</t>
    <phoneticPr fontId="3"/>
  </si>
  <si>
    <t xml:space="preserve"> 渋谷家古文書</t>
    <phoneticPr fontId="3"/>
  </si>
  <si>
    <t xml:space="preserve"> 久証寺</t>
    <phoneticPr fontId="3"/>
  </si>
  <si>
    <t>戸破4277</t>
    <phoneticPr fontId="3"/>
  </si>
  <si>
    <t>１点</t>
  </si>
  <si>
    <t xml:space="preserve"> 久証寺古文書</t>
    <phoneticPr fontId="3"/>
  </si>
  <si>
    <t>昭和53年 2月 1日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</si>
  <si>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放生津八幡宮文化財保存会</t>
  </si>
  <si>
    <t>１幅</t>
    <rPh sb="1" eb="2">
      <t>ハバ</t>
    </rPh>
    <phoneticPr fontId="3"/>
  </si>
  <si>
    <t xml:space="preserve"> 神社号「放生津八幡宮」</t>
    <phoneticPr fontId="3"/>
  </si>
  <si>
    <t>書　  　跡</t>
    <phoneticPr fontId="3"/>
  </si>
  <si>
    <t xml:space="preserve"> 神社号「八幡宮」</t>
    <phoneticPr fontId="3"/>
  </si>
  <si>
    <t>昭和50年 1月 1日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</si>
  <si>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西還寺</t>
    <phoneticPr fontId="3"/>
  </si>
  <si>
    <t>中央町7-9</t>
    <phoneticPr fontId="3"/>
  </si>
  <si>
    <t xml:space="preserve"> 本願寺蓮如六字御名号 (西還寺)</t>
    <phoneticPr fontId="3"/>
  </si>
  <si>
    <t xml:space="preserve"> 大楽寺御名号本尊</t>
    <phoneticPr fontId="3"/>
  </si>
  <si>
    <t>昭和47年 3月28日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</si>
  <si>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光山寺</t>
    <phoneticPr fontId="3"/>
  </si>
  <si>
    <t>八幡町2-13-2</t>
    <phoneticPr fontId="3"/>
  </si>
  <si>
    <t xml:space="preserve"> 本願寺蓮如六字御名号 (光山寺)</t>
    <phoneticPr fontId="3"/>
  </si>
  <si>
    <t xml:space="preserve"> 金刀比羅神社</t>
    <phoneticPr fontId="3"/>
  </si>
  <si>
    <t>本町3-14-33</t>
    <phoneticPr fontId="3"/>
  </si>
  <si>
    <t>１個</t>
  </si>
  <si>
    <t xml:space="preserve"> 古越前大かめ</t>
    <phoneticPr fontId="3"/>
  </si>
  <si>
    <t>工　芸　品</t>
    <rPh sb="2" eb="3">
      <t>ゲイ</t>
    </rPh>
    <rPh sb="4" eb="5">
      <t>ヒン</t>
    </rPh>
    <phoneticPr fontId="3"/>
  </si>
  <si>
    <t xml:space="preserve"> 奉納絵馬額</t>
    <phoneticPr fontId="3"/>
  </si>
  <si>
    <t xml:space="preserve"> 半鐘</t>
    <phoneticPr fontId="3"/>
  </si>
  <si>
    <t>２基</t>
  </si>
  <si>
    <t xml:space="preserve"> 石灯籠</t>
    <phoneticPr fontId="3"/>
  </si>
  <si>
    <t xml:space="preserve"> 西土寺</t>
    <phoneticPr fontId="3"/>
  </si>
  <si>
    <t>三ケ2146</t>
    <phoneticPr fontId="3"/>
  </si>
  <si>
    <t xml:space="preserve"> 梵鐘</t>
    <phoneticPr fontId="3"/>
  </si>
  <si>
    <t>橋下条</t>
  </si>
  <si>
    <t xml:space="preserve"> 瑞鳳花文鏡</t>
    <phoneticPr fontId="3"/>
  </si>
  <si>
    <t>１頭</t>
  </si>
  <si>
    <t xml:space="preserve"> 獅子頭</t>
    <phoneticPr fontId="3"/>
  </si>
  <si>
    <t>戸破2289-1</t>
    <phoneticPr fontId="3"/>
  </si>
  <si>
    <t>３点</t>
    <phoneticPr fontId="3"/>
  </si>
  <si>
    <t xml:space="preserve"> 鏝絵｢恵比寿･大黒｣｢鶴と雲｣｢亀と波｣</t>
    <rPh sb="14" eb="15">
      <t>クモ</t>
    </rPh>
    <rPh sb="19" eb="20">
      <t>ナミ</t>
    </rPh>
    <phoneticPr fontId="3"/>
  </si>
  <si>
    <t>昭和61年 3月26日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</si>
  <si>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広上神社</t>
    <phoneticPr fontId="3"/>
  </si>
  <si>
    <t>広上111</t>
    <phoneticPr fontId="3"/>
  </si>
  <si>
    <t>13躯</t>
  </si>
  <si>
    <t xml:space="preserve"> 木造男神像他</t>
    <phoneticPr fontId="3"/>
  </si>
  <si>
    <t>昭和59年 5月25日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</si>
  <si>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放生津八幡宮箱獅子</t>
    <phoneticPr fontId="3"/>
  </si>
  <si>
    <t>昭和57年 3月26日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</si>
  <si>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光明寺</t>
    <phoneticPr fontId="3"/>
  </si>
  <si>
    <t>八幡町1-17-6</t>
    <phoneticPr fontId="3"/>
  </si>
  <si>
    <t xml:space="preserve"> 光明寺薬師如来座像</t>
    <phoneticPr fontId="3"/>
  </si>
  <si>
    <t>昭和54年10月12日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</si>
  <si>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木造十一面千手観世音菩薩立像</t>
    <phoneticPr fontId="3"/>
  </si>
  <si>
    <t xml:space="preserve"> 永久寺</t>
    <phoneticPr fontId="3"/>
  </si>
  <si>
    <t>稲積511</t>
    <phoneticPr fontId="3"/>
  </si>
  <si>
    <t xml:space="preserve"> 木造十一面観世音菩薩立像</t>
    <phoneticPr fontId="3"/>
  </si>
  <si>
    <t xml:space="preserve"> 善久寺</t>
    <phoneticPr fontId="3"/>
  </si>
  <si>
    <t>鷲塚558</t>
    <phoneticPr fontId="3"/>
  </si>
  <si>
    <t xml:space="preserve"> 木造地蔵菩薩立像</t>
    <phoneticPr fontId="3"/>
  </si>
  <si>
    <t>昭和53年 7月 8日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</si>
  <si>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中野467</t>
    <phoneticPr fontId="3"/>
  </si>
  <si>
    <t xml:space="preserve"> 中野 (大日寺)の板碑</t>
    <phoneticPr fontId="3"/>
  </si>
  <si>
    <t xml:space="preserve"> 阿弥陀如来立像</t>
    <phoneticPr fontId="3"/>
  </si>
  <si>
    <t>昭和52年12月 9日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</si>
  <si>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２面</t>
  </si>
  <si>
    <t xml:space="preserve"> 能面「翁面・三番叟」</t>
    <phoneticPr fontId="3"/>
  </si>
  <si>
    <t>昭和51年 2月20日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</si>
  <si>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昭和48年 5月25日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</si>
  <si>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地蔵菩薩立像 (延命地蔵)</t>
    <phoneticPr fontId="3"/>
  </si>
  <si>
    <t xml:space="preserve"> 乗善寺</t>
    <phoneticPr fontId="3"/>
  </si>
  <si>
    <t>堀岡古明神325-1</t>
    <phoneticPr fontId="3"/>
  </si>
  <si>
    <t>３躯</t>
  </si>
  <si>
    <t xml:space="preserve"> 六渡寺日枝神社の三体仏</t>
    <phoneticPr fontId="3"/>
  </si>
  <si>
    <t xml:space="preserve"> 放生津八幡宮の狛犬</t>
    <phoneticPr fontId="3"/>
  </si>
  <si>
    <t xml:space="preserve"> 加賀藩備荒倉跡</t>
    <phoneticPr fontId="3"/>
  </si>
  <si>
    <t>史　  　跡</t>
    <phoneticPr fontId="3"/>
  </si>
  <si>
    <t>三ケ字茶ノ木1989-1他</t>
    <phoneticPr fontId="3"/>
  </si>
  <si>
    <t xml:space="preserve"> 加賀藩作食蔵跡</t>
    <phoneticPr fontId="3"/>
  </si>
  <si>
    <t xml:space="preserve"> 加賀藩高札場跡</t>
    <phoneticPr fontId="3"/>
  </si>
  <si>
    <t>上野字高畠1516</t>
    <phoneticPr fontId="3"/>
  </si>
  <si>
    <t xml:space="preserve"> 上野遺跡</t>
    <phoneticPr fontId="3"/>
  </si>
  <si>
    <t>三ケ</t>
  </si>
  <si>
    <t xml:space="preserve"> 射水砺波郡奉行所跡</t>
    <phoneticPr fontId="3"/>
  </si>
  <si>
    <t>平成17年 8月 9日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</si>
  <si>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鰤分け神事</t>
    <phoneticPr fontId="3"/>
  </si>
  <si>
    <t>平成16年12月24日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</si>
  <si>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新湊めでた保存会</t>
    <phoneticPr fontId="3"/>
  </si>
  <si>
    <t>旧新湊町域一円</t>
  </si>
  <si>
    <t xml:space="preserve"> 新湊めでた</t>
    <phoneticPr fontId="3"/>
  </si>
  <si>
    <t>平成 2年 3月26日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</si>
  <si>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黒河夜高祭保存会</t>
    <phoneticPr fontId="3"/>
  </si>
  <si>
    <t>黒河3861</t>
    <phoneticPr fontId="3"/>
  </si>
  <si>
    <t xml:space="preserve"> 黒河夜高祭</t>
    <phoneticPr fontId="3"/>
  </si>
  <si>
    <t>昭和61年 6月18日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</si>
  <si>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赤井親子獅子舞保存会</t>
    <phoneticPr fontId="3"/>
  </si>
  <si>
    <t>赤井</t>
  </si>
  <si>
    <t xml:space="preserve"> 赤井の獅子舞</t>
    <rPh sb="6" eb="7">
      <t>マイ</t>
    </rPh>
    <phoneticPr fontId="3"/>
  </si>
  <si>
    <t>昭和56年 1月22日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</si>
  <si>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市内５澗建</t>
    <phoneticPr fontId="3"/>
  </si>
  <si>
    <t>市内</t>
  </si>
  <si>
    <t xml:space="preserve"> 澗建のえびす様渡し</t>
    <phoneticPr fontId="3"/>
  </si>
  <si>
    <t>平成11年 3月26日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</si>
  <si>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放生津八幡宮昆布の絵馬</t>
    <phoneticPr fontId="3"/>
  </si>
  <si>
    <t>有形民俗文化財</t>
  </si>
  <si>
    <t>平成17年 4月 5日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</si>
  <si>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阿弥陀寺</t>
    <phoneticPr fontId="3"/>
  </si>
  <si>
    <t xml:space="preserve"> 聖観音石像</t>
    <rPh sb="1" eb="2">
      <t>セイ</t>
    </rPh>
    <rPh sb="2" eb="4">
      <t>カンノン</t>
    </rPh>
    <rPh sb="4" eb="5">
      <t>イシ</t>
    </rPh>
    <phoneticPr fontId="3"/>
  </si>
  <si>
    <t>平成17年 3月25日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</si>
  <si>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各自治会</t>
    <phoneticPr fontId="3"/>
  </si>
  <si>
    <t>枇杷首･西町･中町･田町</t>
  </si>
  <si>
    <t>４基</t>
  </si>
  <si>
    <t>大門神社･枇杷首神社秋季祭礼曳山車</t>
  </si>
  <si>
    <t>平成16年 4月15日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</si>
  <si>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２頭</t>
  </si>
  <si>
    <t>平成15年 4月 1日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</si>
  <si>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白石</t>
  </si>
  <si>
    <t xml:space="preserve"> 納桝</t>
    <phoneticPr fontId="3"/>
  </si>
  <si>
    <t>昭和54年 7月 1日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</si>
  <si>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船霊</t>
    <phoneticPr fontId="3"/>
  </si>
  <si>
    <t xml:space="preserve"> 石名橋保存会</t>
    <rPh sb="1" eb="2">
      <t>イシ</t>
    </rPh>
    <rPh sb="2" eb="3">
      <t>ナ</t>
    </rPh>
    <rPh sb="3" eb="4">
      <t>バシ</t>
    </rPh>
    <rPh sb="4" eb="7">
      <t>ホゾンカイ</t>
    </rPh>
    <phoneticPr fontId="3"/>
  </si>
  <si>
    <t>小島4013</t>
    <phoneticPr fontId="3"/>
  </si>
  <si>
    <t xml:space="preserve"> 小島の石名橋</t>
    <phoneticPr fontId="3"/>
  </si>
  <si>
    <t>昭和52年 9月 1日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</si>
  <si>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各自治会</t>
    <rPh sb="1" eb="2">
      <t>カク</t>
    </rPh>
    <phoneticPr fontId="3"/>
  </si>
  <si>
    <t>海老江東町･中町･西町</t>
  </si>
  <si>
    <t>３基</t>
  </si>
  <si>
    <t xml:space="preserve"> 海老江加茂社祭礼曳山車</t>
    <phoneticPr fontId="3"/>
  </si>
  <si>
    <t>昭和51年 6月29日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</si>
  <si>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15点</t>
  </si>
  <si>
    <t xml:space="preserve"> 火事場火消装束</t>
    <phoneticPr fontId="3"/>
  </si>
  <si>
    <t>１艘</t>
  </si>
  <si>
    <t xml:space="preserve"> 模型和船</t>
    <phoneticPr fontId="3"/>
  </si>
  <si>
    <t>昭和43年 9月30日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</si>
  <si>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13か町自治会</t>
    <phoneticPr fontId="3"/>
  </si>
  <si>
    <t>市内</t>
    <rPh sb="0" eb="2">
      <t>シナイ</t>
    </rPh>
    <phoneticPr fontId="3"/>
  </si>
  <si>
    <t>13基</t>
  </si>
  <si>
    <t xml:space="preserve"> 放生津八幡宮祭り曳山車</t>
    <phoneticPr fontId="3"/>
  </si>
  <si>
    <t>平成20年 2月21日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</si>
  <si>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島 </t>
    <phoneticPr fontId="3"/>
  </si>
  <si>
    <t>11,205点</t>
  </si>
  <si>
    <t xml:space="preserve"> 折橋家文書</t>
    <phoneticPr fontId="3"/>
  </si>
  <si>
    <t>平成12年 2月25日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</si>
  <si>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378通</t>
  </si>
  <si>
    <t xml:space="preserve"> 野上家文書</t>
    <phoneticPr fontId="3"/>
  </si>
  <si>
    <t>古　文　書</t>
    <phoneticPr fontId="3"/>
  </si>
  <si>
    <t>345通</t>
    <phoneticPr fontId="3"/>
  </si>
  <si>
    <t xml:space="preserve"> 柴屋文書</t>
    <phoneticPr fontId="3"/>
  </si>
  <si>
    <t>10,645通</t>
  </si>
  <si>
    <t xml:space="preserve"> 汐海家文書</t>
    <phoneticPr fontId="3"/>
  </si>
  <si>
    <t>318通</t>
  </si>
  <si>
    <t xml:space="preserve"> 金木家文書</t>
    <phoneticPr fontId="3"/>
  </si>
  <si>
    <t>平成 7年 2月28日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</si>
  <si>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１通</t>
  </si>
  <si>
    <t xml:space="preserve"> 神保長住制札</t>
    <phoneticPr fontId="3"/>
  </si>
  <si>
    <t>525通</t>
  </si>
  <si>
    <t xml:space="preserve"> 塩問屋松屋文書</t>
    <phoneticPr fontId="3"/>
  </si>
  <si>
    <t xml:space="preserve"> 前田長種文書</t>
    <phoneticPr fontId="3"/>
  </si>
  <si>
    <t xml:space="preserve"> 前田利長文書</t>
    <phoneticPr fontId="3"/>
  </si>
  <si>
    <t xml:space="preserve"> 神保長職文書</t>
    <phoneticPr fontId="3"/>
  </si>
  <si>
    <t xml:space="preserve"> 専念寺の制札</t>
    <phoneticPr fontId="3"/>
  </si>
  <si>
    <t>市指定</t>
    <phoneticPr fontId="3"/>
  </si>
  <si>
    <t>資料：生涯学習・スポーツ課</t>
    <rPh sb="0" eb="2">
      <t>シリョウ</t>
    </rPh>
    <rPh sb="3" eb="5">
      <t>ショウガイ</t>
    </rPh>
    <rPh sb="5" eb="7">
      <t>ガクシュウ</t>
    </rPh>
    <rPh sb="12" eb="13">
      <t>カ</t>
    </rPh>
    <phoneticPr fontId="3"/>
  </si>
  <si>
    <t>令和 5年 8月7日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</si>
  <si>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 xml:space="preserve"> 個人所有</t>
    <rPh sb="1" eb="5">
      <t>コジンショユウ</t>
    </rPh>
    <phoneticPr fontId="3"/>
  </si>
  <si>
    <t>二口字馬渡り1953</t>
    <rPh sb="0" eb="2">
      <t>フタクチ</t>
    </rPh>
    <rPh sb="2" eb="3">
      <t>アザ</t>
    </rPh>
    <rPh sb="3" eb="4">
      <t>ウマ</t>
    </rPh>
    <rPh sb="4" eb="5">
      <t>ワタリ</t>
    </rPh>
    <phoneticPr fontId="3"/>
  </si>
  <si>
    <t>１棟</t>
    <rPh sb="1" eb="2">
      <t>ムネ</t>
    </rPh>
    <phoneticPr fontId="3"/>
  </si>
  <si>
    <t xml:space="preserve"> 吉田家住宅板塀</t>
    <rPh sb="1" eb="3">
      <t>ヨシダ</t>
    </rPh>
    <rPh sb="3" eb="4">
      <t>イエ</t>
    </rPh>
    <rPh sb="4" eb="6">
      <t>ジュウタク</t>
    </rPh>
    <rPh sb="6" eb="7">
      <t>イタ</t>
    </rPh>
    <rPh sb="7" eb="8">
      <t>ヘイ</t>
    </rPh>
    <phoneticPr fontId="3"/>
  </si>
  <si>
    <t>登　　録</t>
    <phoneticPr fontId="3"/>
  </si>
  <si>
    <t xml:space="preserve"> 吉田家住宅土蔵</t>
    <rPh sb="1" eb="3">
      <t>ヨシダ</t>
    </rPh>
    <rPh sb="3" eb="4">
      <t>イエ</t>
    </rPh>
    <rPh sb="4" eb="6">
      <t>ジュウタク</t>
    </rPh>
    <rPh sb="6" eb="8">
      <t>ドゾウ</t>
    </rPh>
    <phoneticPr fontId="3"/>
  </si>
  <si>
    <t xml:space="preserve"> 吉田家住宅石蔵</t>
    <rPh sb="1" eb="3">
      <t>ヨシダ</t>
    </rPh>
    <rPh sb="3" eb="4">
      <t>イエ</t>
    </rPh>
    <rPh sb="4" eb="6">
      <t>ジュウタク</t>
    </rPh>
    <rPh sb="6" eb="7">
      <t>イシ</t>
    </rPh>
    <rPh sb="7" eb="8">
      <t>クラ</t>
    </rPh>
    <phoneticPr fontId="3"/>
  </si>
  <si>
    <t xml:space="preserve"> 吉田家住宅主屋</t>
    <rPh sb="1" eb="3">
      <t>ヨシダ</t>
    </rPh>
    <rPh sb="3" eb="4">
      <t>イエ</t>
    </rPh>
    <rPh sb="4" eb="6">
      <t>ジュウタク</t>
    </rPh>
    <rPh sb="6" eb="7">
      <t>シュ</t>
    </rPh>
    <rPh sb="7" eb="8">
      <t>オク</t>
    </rPh>
    <phoneticPr fontId="3"/>
  </si>
  <si>
    <t>令和元年12月 5日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</si>
  <si>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 xml:space="preserve"> 伏木港右岸3号クレーン保存会</t>
    <rPh sb="1" eb="3">
      <t>フシキ</t>
    </rPh>
    <rPh sb="3" eb="4">
      <t>コウ</t>
    </rPh>
    <rPh sb="4" eb="6">
      <t>ウガン</t>
    </rPh>
    <rPh sb="7" eb="8">
      <t>ゴウ</t>
    </rPh>
    <rPh sb="12" eb="14">
      <t>ホゾン</t>
    </rPh>
    <rPh sb="14" eb="15">
      <t>カイ</t>
    </rPh>
    <phoneticPr fontId="3"/>
  </si>
  <si>
    <t>庄西町2-2573</t>
    <phoneticPr fontId="3"/>
  </si>
  <si>
    <t>１基</t>
    <rPh sb="1" eb="2">
      <t>キ</t>
    </rPh>
    <phoneticPr fontId="3"/>
  </si>
  <si>
    <t>旧伏木港右岸三号岸壁水平引込式クレーン</t>
    <rPh sb="0" eb="1">
      <t>キュウ</t>
    </rPh>
    <rPh sb="1" eb="3">
      <t>フシキ</t>
    </rPh>
    <rPh sb="3" eb="4">
      <t>コウ</t>
    </rPh>
    <rPh sb="4" eb="6">
      <t>ウガン</t>
    </rPh>
    <rPh sb="6" eb="8">
      <t>サンゴウ</t>
    </rPh>
    <rPh sb="8" eb="10">
      <t>ガンペキ</t>
    </rPh>
    <rPh sb="10" eb="12">
      <t>スイヘイ</t>
    </rPh>
    <rPh sb="12" eb="14">
      <t>ヒキコミ</t>
    </rPh>
    <rPh sb="14" eb="15">
      <t>シキ</t>
    </rPh>
    <phoneticPr fontId="3"/>
  </si>
  <si>
    <t>平成29年10月27日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</si>
  <si>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特定非営利活動法人アポロン</t>
    <rPh sb="1" eb="3">
      <t>トクテイ</t>
    </rPh>
    <rPh sb="3" eb="6">
      <t>ヒエイリ</t>
    </rPh>
    <rPh sb="6" eb="8">
      <t>カツドウ</t>
    </rPh>
    <rPh sb="8" eb="10">
      <t>ホウジン</t>
    </rPh>
    <phoneticPr fontId="3"/>
  </si>
  <si>
    <t>本江字足洗2280</t>
    <rPh sb="2" eb="3">
      <t>ジ</t>
    </rPh>
    <rPh sb="3" eb="4">
      <t>アシ</t>
    </rPh>
    <rPh sb="4" eb="5">
      <t>アラ</t>
    </rPh>
    <phoneticPr fontId="3"/>
  </si>
  <si>
    <t xml:space="preserve"> 旧田中家住宅庭門</t>
    <phoneticPr fontId="3"/>
  </si>
  <si>
    <t>旧田中家住宅北の土蔵及び南の土蔵</t>
  </si>
  <si>
    <t xml:space="preserve"> 旧田中家住宅離れ</t>
    <phoneticPr fontId="3"/>
  </si>
  <si>
    <t xml:space="preserve"> 旧田中家住宅主屋</t>
    <phoneticPr fontId="3"/>
  </si>
  <si>
    <t>平成26年10月 7日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</si>
  <si>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射水市</t>
    <rPh sb="1" eb="3">
      <t>イミズ</t>
    </rPh>
    <rPh sb="3" eb="4">
      <t>シ</t>
    </rPh>
    <phoneticPr fontId="3"/>
  </si>
  <si>
    <t>戸破2289-1</t>
    <rPh sb="0" eb="1">
      <t>ト</t>
    </rPh>
    <rPh sb="1" eb="2">
      <t>ヤブ</t>
    </rPh>
    <phoneticPr fontId="3"/>
  </si>
  <si>
    <t xml:space="preserve"> 竹内源造記念館（旧小杉町役場庁舎）</t>
    <rPh sb="1" eb="2">
      <t>タケ</t>
    </rPh>
    <rPh sb="2" eb="3">
      <t>ウチ</t>
    </rPh>
    <rPh sb="3" eb="4">
      <t>ゲン</t>
    </rPh>
    <rPh sb="4" eb="5">
      <t>ゾウ</t>
    </rPh>
    <rPh sb="5" eb="7">
      <t>キネン</t>
    </rPh>
    <rPh sb="7" eb="8">
      <t>カン</t>
    </rPh>
    <rPh sb="9" eb="10">
      <t>キュウ</t>
    </rPh>
    <rPh sb="10" eb="12">
      <t>コスギ</t>
    </rPh>
    <rPh sb="12" eb="13">
      <t>マチ</t>
    </rPh>
    <rPh sb="13" eb="15">
      <t>ヤクバ</t>
    </rPh>
    <rPh sb="15" eb="17">
      <t>チョウシャ</t>
    </rPh>
    <phoneticPr fontId="3"/>
  </si>
  <si>
    <t>平成14年 2月14日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</si>
  <si>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庄西町1-18-33</t>
    <phoneticPr fontId="3"/>
  </si>
  <si>
    <t xml:space="preserve"> 牧田組本社(旧南島商行本店)</t>
    <rPh sb="11" eb="12">
      <t>イキ</t>
    </rPh>
    <phoneticPr fontId="3"/>
  </si>
  <si>
    <t>平成11年11月18日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</si>
  <si>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戸破4286-1</t>
    <phoneticPr fontId="3"/>
  </si>
  <si>
    <t xml:space="preserve"> 小杉展示館</t>
    <phoneticPr fontId="3"/>
  </si>
  <si>
    <t>平成 9年 6月12日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</si>
  <si>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大楽寺庫裏</t>
    <phoneticPr fontId="3"/>
  </si>
  <si>
    <t xml:space="preserve"> 大楽寺本堂</t>
    <phoneticPr fontId="3"/>
  </si>
  <si>
    <t>国登録</t>
    <phoneticPr fontId="3"/>
  </si>
  <si>
    <t>射水市沖合２㎞の溺谷</t>
  </si>
  <si>
    <t xml:space="preserve"> 紐体類(おいらん)生息海域</t>
    <phoneticPr fontId="3"/>
  </si>
  <si>
    <t xml:space="preserve"> ウワミズザクラ</t>
    <phoneticPr fontId="3"/>
  </si>
  <si>
    <t xml:space="preserve"> 片口・七美・作道自治会</t>
    <phoneticPr fontId="3"/>
  </si>
  <si>
    <t>市内 (片口､七美､作道)</t>
    <phoneticPr fontId="3"/>
  </si>
  <si>
    <t xml:space="preserve"> 水島柿</t>
    <phoneticPr fontId="3"/>
  </si>
  <si>
    <t>昭和44年 3月 3日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</si>
  <si>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庄川河口沖合２㎞の溺谷</t>
  </si>
  <si>
    <t xml:space="preserve"> シロエビ群遊海面</t>
    <phoneticPr fontId="3"/>
  </si>
  <si>
    <t>昭和37年 9月28日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</si>
  <si>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戸破1511</t>
    <phoneticPr fontId="3"/>
  </si>
  <si>
    <t xml:space="preserve"> うらじろ樫</t>
    <phoneticPr fontId="3"/>
  </si>
  <si>
    <t xml:space="preserve"> 経嶽山</t>
    <phoneticPr fontId="3"/>
  </si>
  <si>
    <t>名　 　勝</t>
    <phoneticPr fontId="3"/>
  </si>
  <si>
    <t>黒河新3320</t>
    <phoneticPr fontId="3"/>
  </si>
  <si>
    <t xml:space="preserve"> 兜山公園</t>
    <phoneticPr fontId="3"/>
  </si>
  <si>
    <t xml:space="preserve"> 黒河土地改良区</t>
    <phoneticPr fontId="3"/>
  </si>
  <si>
    <t>黒河4940</t>
    <phoneticPr fontId="3"/>
  </si>
  <si>
    <t xml:space="preserve"> 女池</t>
    <phoneticPr fontId="3"/>
  </si>
  <si>
    <t>平成15年 7月24日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</si>
  <si>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中新湊210-5外 57筆</t>
    <phoneticPr fontId="3"/>
  </si>
  <si>
    <t xml:space="preserve"> 放生津城跡</t>
    <phoneticPr fontId="3"/>
  </si>
  <si>
    <t>史　 　跡</t>
    <phoneticPr fontId="3"/>
  </si>
  <si>
    <t>平成 3年 4月25日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</si>
  <si>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 xml:space="preserve"> 谷昌寺</t>
    <phoneticPr fontId="3"/>
  </si>
  <si>
    <t>川口879</t>
    <phoneticPr fontId="3"/>
  </si>
  <si>
    <t>平成元年 7月27日</t>
    <phoneticPr fontId="3"/>
  </si>
  <si>
    <t xml:space="preserve"> 早稲の香句碑</t>
    <phoneticPr fontId="3"/>
  </si>
  <si>
    <t>昭和50年11月 3日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</si>
  <si>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>鳥取</t>
  </si>
  <si>
    <t xml:space="preserve"> 鳥取の里</t>
    <phoneticPr fontId="3"/>
  </si>
  <si>
    <t>昭和49年 1月29日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</si>
  <si>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庄東自治会</t>
    <phoneticPr fontId="3"/>
  </si>
  <si>
    <t>港町５</t>
  </si>
  <si>
    <t xml:space="preserve"> 三ケ新の道標</t>
    <phoneticPr fontId="3"/>
  </si>
  <si>
    <t>昭和48年 6月12日</t>
    <rPh sb="0" eb="2">
      <t>ショウワ</t>
    </rPh>
    <rPh sb="4" eb="5">
      <t>ネン</t>
    </rPh>
    <rPh sb="7" eb="8">
      <t>ツキ</t>
    </rPh>
    <rPh sb="10" eb="11">
      <t>ニチ</t>
    </rPh>
    <phoneticPr fontId="3"/>
  </si>
  <si>
    <t xml:space="preserve"> 五輪塔</t>
    <phoneticPr fontId="3"/>
  </si>
  <si>
    <t xml:space="preserve"> 道番自治会</t>
    <phoneticPr fontId="3"/>
  </si>
  <si>
    <t>本江道番803番地先</t>
    <phoneticPr fontId="3"/>
  </si>
  <si>
    <t xml:space="preserve"> 道番の道標</t>
    <phoneticPr fontId="3"/>
  </si>
  <si>
    <t xml:space="preserve"> 福寿寺</t>
    <phoneticPr fontId="3"/>
  </si>
  <si>
    <t>橋下条1422・1423</t>
    <rPh sb="0" eb="1">
      <t>ハシ</t>
    </rPh>
    <phoneticPr fontId="3"/>
  </si>
  <si>
    <t xml:space="preserve"> 寺林瀬兵衛之墓</t>
    <phoneticPr fontId="3"/>
  </si>
  <si>
    <t>日宮字寺山</t>
  </si>
  <si>
    <t xml:space="preserve"> 日宮城跡</t>
    <phoneticPr fontId="3"/>
  </si>
  <si>
    <t>太閤山1-130他</t>
    <phoneticPr fontId="3"/>
  </si>
  <si>
    <t xml:space="preserve"> 中山中遺跡</t>
    <phoneticPr fontId="3"/>
  </si>
  <si>
    <t xml:space="preserve"> 黒河自治会</t>
    <phoneticPr fontId="3"/>
  </si>
  <si>
    <t>黒河新字光明寺738</t>
    <phoneticPr fontId="3"/>
  </si>
  <si>
    <t xml:space="preserve"> 三十三塚</t>
    <phoneticPr fontId="3"/>
  </si>
  <si>
    <t xml:space="preserve"> 三ヶ自治会</t>
    <phoneticPr fontId="3"/>
  </si>
  <si>
    <t>三ケ2052-1他</t>
    <phoneticPr fontId="3"/>
  </si>
  <si>
    <t xml:space="preserve"> 小杉伊勢領遺跡</t>
    <phoneticPr fontId="3"/>
  </si>
  <si>
    <t>手崎</t>
  </si>
  <si>
    <t xml:space="preserve"> 旧北陸道道しるべ</t>
    <phoneticPr fontId="3"/>
  </si>
  <si>
    <t>三ケ1529</t>
    <phoneticPr fontId="3"/>
  </si>
  <si>
    <t xml:space="preserve"> 旧北陸道一里塚</t>
    <phoneticPr fontId="3"/>
  </si>
  <si>
    <t xml:space="preserve"> 加茂社神事馬場跡</t>
    <rPh sb="2" eb="3">
      <t>シゲ</t>
    </rPh>
    <phoneticPr fontId="3"/>
  </si>
  <si>
    <t>指定年月日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</si>
</sst>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);[Red]\(0.0\)"/>
    <numFmt numFmtId="177" formatCode="0.0%"/>
    <numFmt numFmtId="178" formatCode="#,##0_ "/>
    <numFmt numFmtId="179" formatCode="0_);[Red]\(0\)"/>
    <numFmt numFmtId="180" formatCode="#,##0_);[Red]\(#,##0\)"/>
    <numFmt numFmtId="181" formatCode="&quot;《&quot;#&quot;》&quot;"/>
    <numFmt numFmtId="182" formatCode="\&lt;#\&gt;"/>
    <numFmt numFmtId="183" formatCode="\(#\)"/>
    <numFmt numFmtId="184" formatCode="&quot;「&quot;#&quot;」&quot;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0"/>
      <name val="ＭＳ ゴシック"/>
      <family val="3"/>
    </font>
    <font>
      <sz val="6"/>
      <name val="游ゴシック"/>
      <family val="3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11"/>
      <name val="ＭＳ Ｐゴシック"/>
      <family val="3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ゴシック"/>
      <family val="3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85">
    <xf numFmtId="0" fontId="0" fillId="0" borderId="0" xfId="0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NumberFormat="1" applyFont="1" applyBorder="1" applyAlignment="1">
      <alignment horizontal="distributed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right" vertical="center"/>
    </xf>
    <xf numFmtId="0" fontId="2" fillId="2" borderId="0" xfId="0" applyNumberFormat="1" applyFont="1" applyFill="1" applyBorder="1">
      <alignment vertical="center"/>
    </xf>
    <xf numFmtId="0" fontId="2" fillId="2" borderId="0" xfId="0" applyNumberFormat="1" applyFont="1" applyFill="1" applyBorder="1" applyAlignment="1">
      <alignment horizontal="distributed" vertical="center" inden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/>
    </xf>
    <xf numFmtId="0" fontId="4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177" fontId="9" fillId="0" borderId="1" xfId="3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179" fontId="10" fillId="0" borderId="1" xfId="2" applyNumberFormat="1" applyFont="1" applyBorder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56" fontId="8" fillId="0" borderId="0" xfId="2" applyNumberFormat="1" applyFont="1">
      <alignment vertical="center"/>
    </xf>
    <xf numFmtId="0" fontId="12" fillId="0" borderId="0" xfId="2" applyFont="1" applyAlignment="1">
      <alignment horizontal="left" vertical="center"/>
    </xf>
    <xf numFmtId="0" fontId="14" fillId="0" borderId="0" xfId="0" applyFont="1" applyFill="1" applyBorder="1">
      <alignment vertical="center"/>
    </xf>
    <xf numFmtId="177" fontId="14" fillId="0" borderId="0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38" fontId="14" fillId="0" borderId="0" xfId="0" applyNumberFormat="1" applyFont="1" applyFill="1" applyBorder="1">
      <alignment vertical="center"/>
    </xf>
    <xf numFmtId="38" fontId="2" fillId="0" borderId="1" xfId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14" fillId="0" borderId="1" xfId="1" applyFont="1" applyFill="1" applyBorder="1">
      <alignment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180" fontId="2" fillId="0" borderId="0" xfId="0" applyNumberFormat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14" fillId="0" borderId="0" xfId="1" applyFont="1" applyFill="1" applyBorder="1">
      <alignment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1" xfId="1" applyFont="1" applyFill="1" applyBorder="1">
      <alignment vertical="center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7" fillId="0" borderId="0" xfId="4" applyNumberFormat="1" applyFont="1">
      <alignment vertical="center"/>
    </xf>
    <xf numFmtId="177" fontId="17" fillId="0" borderId="0" xfId="4" applyNumberFormat="1" applyFont="1">
      <alignment vertical="center"/>
    </xf>
    <xf numFmtId="180" fontId="17" fillId="0" borderId="0" xfId="4" applyNumberFormat="1" applyFont="1">
      <alignment vertical="center"/>
    </xf>
    <xf numFmtId="0" fontId="17" fillId="0" borderId="0" xfId="4" applyFont="1" applyAlignment="1">
      <alignment horizontal="center" vertical="center"/>
    </xf>
    <xf numFmtId="180" fontId="17" fillId="0" borderId="0" xfId="4" applyNumberFormat="1" applyFont="1" applyFill="1" applyBorder="1">
      <alignment vertical="center"/>
    </xf>
    <xf numFmtId="180" fontId="10" fillId="0" borderId="0" xfId="4" applyNumberFormat="1" applyFont="1">
      <alignment vertical="center"/>
    </xf>
    <xf numFmtId="180" fontId="10" fillId="0" borderId="0" xfId="4" applyNumberFormat="1" applyFont="1" applyFill="1" applyBorder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>
      <alignment vertical="center"/>
    </xf>
    <xf numFmtId="177" fontId="10" fillId="0" borderId="0" xfId="4" applyNumberFormat="1" applyFont="1" applyFill="1" applyBorder="1">
      <alignment vertical="center"/>
    </xf>
    <xf numFmtId="180" fontId="17" fillId="0" borderId="0" xfId="4" applyNumberFormat="1" applyFont="1" applyBorder="1" applyAlignment="1">
      <alignment horizontal="right" vertical="center"/>
    </xf>
    <xf numFmtId="180" fontId="10" fillId="0" borderId="0" xfId="4" applyNumberFormat="1" applyFont="1" applyBorder="1" applyAlignment="1">
      <alignment horizontal="right" vertical="center"/>
    </xf>
    <xf numFmtId="3" fontId="17" fillId="0" borderId="1" xfId="5" applyNumberFormat="1" applyFont="1" applyBorder="1">
      <alignment vertical="center"/>
    </xf>
    <xf numFmtId="38" fontId="17" fillId="0" borderId="1" xfId="5" applyFont="1" applyFill="1" applyBorder="1">
      <alignment vertical="center"/>
    </xf>
    <xf numFmtId="0" fontId="10" fillId="0" borderId="1" xfId="4" applyNumberFormat="1" applyFont="1" applyFill="1" applyBorder="1" applyAlignment="1">
      <alignment horizontal="center" vertical="center"/>
    </xf>
    <xf numFmtId="3" fontId="17" fillId="0" borderId="1" xfId="4" applyNumberFormat="1" applyFont="1" applyBorder="1" applyAlignment="1">
      <alignment vertical="center" shrinkToFit="1"/>
    </xf>
    <xf numFmtId="3" fontId="17" fillId="0" borderId="1" xfId="6" applyNumberFormat="1" applyFont="1" applyBorder="1" applyAlignment="1">
      <alignment vertical="center"/>
    </xf>
    <xf numFmtId="38" fontId="17" fillId="3" borderId="1" xfId="5" applyFont="1" applyFill="1" applyBorder="1">
      <alignment vertical="center"/>
    </xf>
    <xf numFmtId="0" fontId="10" fillId="0" borderId="1" xfId="4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>
      <alignment vertical="center"/>
    </xf>
    <xf numFmtId="0" fontId="10" fillId="0" borderId="2" xfId="4" applyNumberFormat="1" applyFont="1" applyBorder="1" applyAlignment="1">
      <alignment vertical="center"/>
    </xf>
    <xf numFmtId="0" fontId="17" fillId="0" borderId="2" xfId="4" applyNumberFormat="1" applyFont="1" applyBorder="1" applyAlignment="1">
      <alignment vertical="center"/>
    </xf>
    <xf numFmtId="38" fontId="17" fillId="0" borderId="1" xfId="5" applyFont="1" applyFill="1" applyBorder="1" applyAlignment="1">
      <alignment horizontal="right" vertical="center"/>
    </xf>
    <xf numFmtId="177" fontId="10" fillId="0" borderId="0" xfId="4" applyNumberFormat="1" applyFont="1" applyBorder="1" applyAlignment="1">
      <alignment horizontal="center" vertical="center"/>
    </xf>
    <xf numFmtId="0" fontId="10" fillId="0" borderId="0" xfId="4" applyFont="1" applyBorder="1" applyAlignment="1">
      <alignment horizontal="right" vertical="center"/>
    </xf>
    <xf numFmtId="180" fontId="10" fillId="0" borderId="0" xfId="4" applyNumberFormat="1" applyFont="1" applyFill="1" applyBorder="1" applyAlignment="1">
      <alignment horizontal="right"/>
    </xf>
    <xf numFmtId="0" fontId="17" fillId="0" borderId="0" xfId="4" applyFont="1" applyBorder="1" applyAlignment="1">
      <alignment horizontal="right" vertical="center"/>
    </xf>
    <xf numFmtId="0" fontId="17" fillId="0" borderId="0" xfId="4" applyFont="1" applyFill="1" applyBorder="1">
      <alignment vertical="center"/>
    </xf>
    <xf numFmtId="0" fontId="17" fillId="0" borderId="0" xfId="4" applyFont="1" applyFill="1" applyBorder="1" applyAlignment="1">
      <alignment horizontal="center" vertical="center"/>
    </xf>
    <xf numFmtId="0" fontId="5" fillId="0" borderId="0" xfId="4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38" fontId="2" fillId="0" borderId="0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38" fontId="2" fillId="4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Border="1" applyAlignment="1">
      <alignment horizontal="center" vertical="center" shrinkToFit="1"/>
    </xf>
    <xf numFmtId="0" fontId="21" fillId="0" borderId="0" xfId="0" applyNumberFormat="1" applyFont="1" applyBorder="1">
      <alignment vertical="center"/>
    </xf>
    <xf numFmtId="38" fontId="21" fillId="0" borderId="1" xfId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Fill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7" fillId="0" borderId="0" xfId="4" applyFont="1">
      <alignment vertical="center"/>
    </xf>
    <xf numFmtId="180" fontId="17" fillId="0" borderId="0" xfId="4" applyNumberFormat="1" applyFont="1" applyAlignment="1">
      <alignment vertical="center"/>
    </xf>
    <xf numFmtId="177" fontId="17" fillId="0" borderId="0" xfId="4" applyNumberFormat="1" applyFont="1" applyAlignment="1">
      <alignment vertical="center"/>
    </xf>
    <xf numFmtId="180" fontId="10" fillId="0" borderId="0" xfId="4" applyNumberFormat="1" applyFont="1" applyBorder="1">
      <alignment vertical="center"/>
    </xf>
    <xf numFmtId="38" fontId="17" fillId="0" borderId="1" xfId="5" applyFont="1" applyBorder="1" applyAlignment="1">
      <alignment vertical="center"/>
    </xf>
    <xf numFmtId="0" fontId="17" fillId="0" borderId="1" xfId="4" applyFont="1" applyBorder="1" applyAlignment="1">
      <alignment horizontal="center" vertical="center"/>
    </xf>
    <xf numFmtId="0" fontId="2" fillId="0" borderId="0" xfId="4" applyFont="1" applyBorder="1">
      <alignment vertical="center"/>
    </xf>
    <xf numFmtId="180" fontId="2" fillId="0" borderId="0" xfId="4" applyNumberFormat="1" applyFont="1" applyBorder="1">
      <alignment vertical="center"/>
    </xf>
    <xf numFmtId="180" fontId="2" fillId="0" borderId="1" xfId="4" applyNumberFormat="1" applyFont="1" applyBorder="1" applyAlignment="1">
      <alignment horizontal="center" vertical="center" wrapText="1"/>
    </xf>
    <xf numFmtId="0" fontId="17" fillId="0" borderId="0" xfId="4" applyFont="1" applyBorder="1">
      <alignment vertical="center"/>
    </xf>
    <xf numFmtId="180" fontId="17" fillId="0" borderId="0" xfId="4" applyNumberFormat="1" applyFont="1" applyBorder="1" applyAlignment="1">
      <alignment vertical="center"/>
    </xf>
    <xf numFmtId="177" fontId="10" fillId="0" borderId="0" xfId="4" applyNumberFormat="1" applyFont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38" fontId="17" fillId="0" borderId="1" xfId="5" applyFont="1" applyBorder="1" applyAlignment="1">
      <alignment horizontal="right" vertical="center"/>
    </xf>
    <xf numFmtId="0" fontId="22" fillId="0" borderId="0" xfId="4" applyNumberFormat="1" applyFont="1" applyBorder="1">
      <alignment vertical="center"/>
    </xf>
    <xf numFmtId="0" fontId="2" fillId="0" borderId="0" xfId="4" applyFont="1">
      <alignment vertical="center"/>
    </xf>
    <xf numFmtId="177" fontId="2" fillId="0" borderId="0" xfId="4" applyNumberFormat="1" applyFont="1">
      <alignment vertical="center"/>
    </xf>
    <xf numFmtId="177" fontId="17" fillId="0" borderId="0" xfId="4" applyNumberFormat="1" applyFont="1" applyBorder="1" applyAlignment="1">
      <alignment vertical="center"/>
    </xf>
    <xf numFmtId="0" fontId="17" fillId="0" borderId="0" xfId="4" applyFont="1" applyBorder="1" applyAlignment="1">
      <alignment horizontal="center" vertical="center"/>
    </xf>
    <xf numFmtId="38" fontId="10" fillId="0" borderId="1" xfId="5" applyFont="1" applyBorder="1" applyAlignment="1">
      <alignment vertical="center"/>
    </xf>
    <xf numFmtId="177" fontId="10" fillId="0" borderId="0" xfId="4" applyNumberFormat="1" applyFont="1" applyBorder="1">
      <alignment vertical="center"/>
    </xf>
    <xf numFmtId="0" fontId="16" fillId="0" borderId="0" xfId="4">
      <alignment vertical="center"/>
    </xf>
    <xf numFmtId="38" fontId="10" fillId="0" borderId="1" xfId="5" applyFont="1" applyBorder="1" applyAlignment="1">
      <alignment horizontal="right" vertical="center"/>
    </xf>
    <xf numFmtId="180" fontId="10" fillId="0" borderId="1" xfId="4" applyNumberFormat="1" applyFont="1" applyBorder="1" applyAlignment="1">
      <alignment horizontal="center" vertical="center" wrapText="1"/>
    </xf>
    <xf numFmtId="0" fontId="20" fillId="0" borderId="0" xfId="4" applyFont="1">
      <alignment vertical="center"/>
    </xf>
    <xf numFmtId="177" fontId="20" fillId="0" borderId="0" xfId="4" applyNumberFormat="1" applyFont="1">
      <alignment vertical="center"/>
    </xf>
    <xf numFmtId="0" fontId="20" fillId="0" borderId="0" xfId="4" applyFont="1" applyBorder="1" applyAlignment="1">
      <alignment horizontal="right" vertical="center"/>
    </xf>
    <xf numFmtId="177" fontId="20" fillId="0" borderId="0" xfId="4" applyNumberFormat="1" applyFont="1" applyAlignment="1">
      <alignment vertical="center"/>
    </xf>
    <xf numFmtId="0" fontId="20" fillId="0" borderId="0" xfId="4" applyFont="1" applyAlignment="1">
      <alignment horizontal="center" vertical="center"/>
    </xf>
    <xf numFmtId="0" fontId="10" fillId="0" borderId="0" xfId="4" applyFont="1">
      <alignment vertical="center"/>
    </xf>
    <xf numFmtId="0" fontId="17" fillId="0" borderId="0" xfId="4" applyNumberFormat="1" applyFont="1" applyFill="1">
      <alignment vertical="center"/>
    </xf>
    <xf numFmtId="177" fontId="17" fillId="0" borderId="0" xfId="4" applyNumberFormat="1" applyFont="1" applyFill="1">
      <alignment vertical="center"/>
    </xf>
    <xf numFmtId="180" fontId="17" fillId="0" borderId="0" xfId="4" applyNumberFormat="1" applyFont="1" applyFill="1">
      <alignment vertical="center"/>
    </xf>
    <xf numFmtId="0" fontId="17" fillId="0" borderId="0" xfId="4" applyFont="1" applyFill="1" applyAlignment="1">
      <alignment horizontal="center" vertical="center"/>
    </xf>
    <xf numFmtId="0" fontId="10" fillId="0" borderId="0" xfId="4" applyFont="1" applyFill="1" applyBorder="1">
      <alignment vertical="center"/>
    </xf>
    <xf numFmtId="180" fontId="17" fillId="0" borderId="0" xfId="4" applyNumberFormat="1" applyFont="1" applyFill="1" applyBorder="1" applyAlignment="1">
      <alignment horizontal="right" vertical="center"/>
    </xf>
    <xf numFmtId="180" fontId="10" fillId="0" borderId="0" xfId="4" applyNumberFormat="1" applyFont="1" applyFill="1" applyBorder="1" applyAlignment="1">
      <alignment horizontal="left" vertical="center" indent="2"/>
    </xf>
    <xf numFmtId="180" fontId="10" fillId="0" borderId="0" xfId="4" applyNumberFormat="1" applyFont="1" applyFill="1" applyBorder="1" applyAlignment="1">
      <alignment horizontal="center" vertical="center"/>
    </xf>
    <xf numFmtId="180" fontId="10" fillId="0" borderId="0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vertical="center" textRotation="255"/>
    </xf>
    <xf numFmtId="38" fontId="17" fillId="0" borderId="1" xfId="5" applyFont="1" applyFill="1" applyBorder="1" applyAlignment="1">
      <alignment vertical="center"/>
    </xf>
    <xf numFmtId="180" fontId="10" fillId="0" borderId="1" xfId="4" applyNumberFormat="1" applyFont="1" applyFill="1" applyBorder="1" applyAlignment="1">
      <alignment horizontal="center" vertical="center"/>
    </xf>
    <xf numFmtId="180" fontId="10" fillId="0" borderId="0" xfId="4" applyNumberFormat="1" applyFont="1" applyFill="1" applyBorder="1" applyAlignment="1">
      <alignment horizontal="right" vertical="center"/>
    </xf>
    <xf numFmtId="180" fontId="17" fillId="0" borderId="0" xfId="4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>
      <alignment vertical="center"/>
    </xf>
    <xf numFmtId="181" fontId="2" fillId="0" borderId="2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center" vertical="center"/>
    </xf>
    <xf numFmtId="182" fontId="2" fillId="0" borderId="0" xfId="0" applyNumberFormat="1" applyFont="1" applyFill="1" applyBorder="1">
      <alignment vertical="center"/>
    </xf>
    <xf numFmtId="182" fontId="2" fillId="0" borderId="3" xfId="0" applyNumberFormat="1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>
      <alignment vertical="center"/>
    </xf>
    <xf numFmtId="183" fontId="2" fillId="0" borderId="3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184" fontId="2" fillId="0" borderId="0" xfId="0" applyNumberFormat="1" applyFont="1" applyFill="1" applyBorder="1">
      <alignment vertical="center"/>
    </xf>
    <xf numFmtId="184" fontId="2" fillId="0" borderId="3" xfId="0" applyNumberFormat="1" applyFont="1" applyFill="1" applyBorder="1" applyAlignment="1">
      <alignment horizontal="center" vertical="center"/>
    </xf>
    <xf numFmtId="18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distributed" vertical="center" inden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distributed" vertical="center" wrapText="1" inden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distributed" vertical="center" indent="1"/>
    </xf>
    <xf numFmtId="58" fontId="2" fillId="0" borderId="0" xfId="0" applyNumberFormat="1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5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58" fontId="2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0" fontId="2" fillId="0" borderId="4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3" xfId="0" applyNumberFormat="1" applyFont="1" applyBorder="1" applyAlignment="1">
      <alignment horizontal="center" vertical="center" textRotation="255"/>
    </xf>
    <xf numFmtId="0" fontId="2" fillId="0" borderId="2" xfId="0" applyNumberFormat="1" applyFont="1" applyBorder="1" applyAlignment="1">
      <alignment horizontal="center" vertical="center" textRotation="255"/>
    </xf>
    <xf numFmtId="0" fontId="2" fillId="0" borderId="9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textRotation="255"/>
    </xf>
    <xf numFmtId="0" fontId="21" fillId="0" borderId="3" xfId="0" applyNumberFormat="1" applyFont="1" applyFill="1" applyBorder="1" applyAlignment="1">
      <alignment horizontal="center" vertical="center" textRotation="255"/>
    </xf>
    <xf numFmtId="0" fontId="21" fillId="0" borderId="2" xfId="0" applyNumberFormat="1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3" xfId="0" applyFont="1" applyFill="1" applyBorder="1" applyAlignment="1">
      <alignment horizontal="center" vertical="center" textRotation="255"/>
    </xf>
    <xf numFmtId="0" fontId="21" fillId="0" borderId="2" xfId="0" applyFont="1" applyFill="1" applyBorder="1" applyAlignment="1">
      <alignment horizontal="center" vertical="center" textRotation="255"/>
    </xf>
    <xf numFmtId="0" fontId="21" fillId="0" borderId="1" xfId="0" applyFont="1" applyFill="1" applyBorder="1" applyAlignment="1">
      <alignment horizontal="center" vertical="center" textRotation="255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180" fontId="2" fillId="0" borderId="10" xfId="0" applyNumberFormat="1" applyFont="1" applyFill="1" applyBorder="1" applyAlignment="1">
      <alignment horizontal="center" vertical="center"/>
    </xf>
    <xf numFmtId="180" fontId="2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20" fillId="0" borderId="12" xfId="4" applyFont="1" applyFill="1" applyBorder="1" applyAlignment="1">
      <alignment horizontal="center" vertical="center"/>
    </xf>
    <xf numFmtId="0" fontId="20" fillId="0" borderId="11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20" fillId="0" borderId="12" xfId="4" applyFont="1" applyFill="1" applyBorder="1" applyAlignment="1">
      <alignment horizontal="center" vertical="center" wrapText="1"/>
    </xf>
    <xf numFmtId="0" fontId="20" fillId="0" borderId="11" xfId="4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</cellXfs>
  <cellStyles count="7">
    <cellStyle name="パーセント 2" xfId="3" xr:uid="{7D24AA26-1822-4225-B622-0B3F47B1C7BC}"/>
    <cellStyle name="桁区切り" xfId="1" builtinId="6"/>
    <cellStyle name="桁区切り 3" xfId="5" xr:uid="{CBC8E018-F8F6-47C3-9F33-6333578100A5}"/>
    <cellStyle name="標準" xfId="0" builtinId="0"/>
    <cellStyle name="標準 2" xfId="4" xr:uid="{0F1CD5AC-EED1-4594-AB1E-492D0976F102}"/>
    <cellStyle name="標準 2 2" xfId="6" xr:uid="{05502A51-E0B2-496A-A163-CBDE6BA178E7}"/>
    <cellStyle name="標準 3" xfId="2" xr:uid="{ADF5DC87-5932-4076-A872-9831FA436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5</xdr:col>
      <xdr:colOff>0</xdr:colOff>
      <xdr:row>23</xdr:row>
      <xdr:rowOff>144780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E8A7BB-8AD0-4B94-8DC9-8659907773E4}"/>
            </a:ext>
          </a:extLst>
        </xdr:cNvPr>
        <xdr:cNvSpPr>
          <a:spLocks noChangeShapeType="1"/>
        </xdr:cNvSpPr>
      </xdr:nvSpPr>
      <xdr:spPr bwMode="auto">
        <a:xfrm>
          <a:off x="1234440" y="685800"/>
          <a:ext cx="185166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4800-9F6B-4F0C-B855-A20DBA09E82A}">
  <dimension ref="A1:T56"/>
  <sheetViews>
    <sheetView showGridLines="0" tabSelected="1" zoomScaleNormal="100" workbookViewId="0"/>
  </sheetViews>
  <sheetFormatPr defaultColWidth="9" defaultRowHeight="10.8" x14ac:dyDescent="0.2"/>
  <cols>
    <col min="1" max="1" width="3.6640625" style="1" customWidth="1"/>
    <col min="2" max="2" width="7.6640625" style="3" customWidth="1"/>
    <col min="3" max="3" width="6.109375" style="3" customWidth="1"/>
    <col min="4" max="9" width="6.109375" style="1" customWidth="1"/>
    <col min="10" max="10" width="6.109375" style="2" customWidth="1"/>
    <col min="11" max="20" width="6.109375" style="1" customWidth="1"/>
    <col min="21" max="25" width="7.44140625" style="1" customWidth="1"/>
    <col min="26" max="16384" width="9" style="1"/>
  </cols>
  <sheetData>
    <row r="1" spans="1:20" ht="18.75" customHeight="1" x14ac:dyDescent="0.2">
      <c r="A1" s="15" t="s">
        <v>31</v>
      </c>
      <c r="I1" s="2"/>
      <c r="J1" s="1"/>
      <c r="P1" s="5"/>
    </row>
    <row r="2" spans="1:20" ht="18.75" customHeight="1" x14ac:dyDescent="0.15">
      <c r="A2" s="14"/>
      <c r="I2" s="2"/>
      <c r="J2" s="1"/>
      <c r="P2" s="5"/>
      <c r="T2" s="13" t="s">
        <v>30</v>
      </c>
    </row>
    <row r="3" spans="1:20" ht="15" customHeight="1" x14ac:dyDescent="0.2">
      <c r="A3" s="205" t="s">
        <v>29</v>
      </c>
      <c r="B3" s="206"/>
      <c r="C3" s="209" t="s">
        <v>28</v>
      </c>
      <c r="D3" s="209"/>
      <c r="E3" s="209"/>
      <c r="F3" s="209"/>
      <c r="G3" s="209"/>
      <c r="H3" s="209"/>
      <c r="I3" s="209"/>
      <c r="J3" s="209"/>
      <c r="K3" s="209"/>
      <c r="L3" s="210" t="s">
        <v>27</v>
      </c>
      <c r="M3" s="209"/>
      <c r="N3" s="209"/>
      <c r="O3" s="209"/>
      <c r="P3" s="209"/>
      <c r="Q3" s="209"/>
      <c r="R3" s="209"/>
      <c r="S3" s="209"/>
      <c r="T3" s="209"/>
    </row>
    <row r="4" spans="1:20" s="3" customFormat="1" ht="15" customHeight="1" x14ac:dyDescent="0.2">
      <c r="A4" s="207"/>
      <c r="B4" s="208"/>
      <c r="C4" s="9" t="s">
        <v>26</v>
      </c>
      <c r="D4" s="9" t="s">
        <v>25</v>
      </c>
      <c r="E4" s="9" t="s">
        <v>24</v>
      </c>
      <c r="F4" s="9" t="s">
        <v>23</v>
      </c>
      <c r="G4" s="9" t="s">
        <v>22</v>
      </c>
      <c r="H4" s="9" t="s">
        <v>21</v>
      </c>
      <c r="I4" s="9" t="s">
        <v>20</v>
      </c>
      <c r="J4" s="9" t="s">
        <v>19</v>
      </c>
      <c r="K4" s="9" t="s">
        <v>18</v>
      </c>
      <c r="L4" s="12" t="s">
        <v>26</v>
      </c>
      <c r="M4" s="9" t="s">
        <v>25</v>
      </c>
      <c r="N4" s="9" t="s">
        <v>24</v>
      </c>
      <c r="O4" s="9" t="s">
        <v>23</v>
      </c>
      <c r="P4" s="9" t="s">
        <v>22</v>
      </c>
      <c r="Q4" s="9" t="s">
        <v>21</v>
      </c>
      <c r="R4" s="9" t="s">
        <v>20</v>
      </c>
      <c r="S4" s="9" t="s">
        <v>19</v>
      </c>
      <c r="T4" s="9" t="s">
        <v>18</v>
      </c>
    </row>
    <row r="5" spans="1:20" ht="15" customHeight="1" x14ac:dyDescent="0.2">
      <c r="A5" s="207"/>
      <c r="B5" s="208"/>
      <c r="C5" s="209" t="s">
        <v>17</v>
      </c>
      <c r="D5" s="209"/>
      <c r="E5" s="209"/>
      <c r="F5" s="209"/>
      <c r="G5" s="209"/>
      <c r="H5" s="209"/>
      <c r="I5" s="209" t="s">
        <v>16</v>
      </c>
      <c r="J5" s="209"/>
      <c r="K5" s="209"/>
      <c r="L5" s="210" t="s">
        <v>17</v>
      </c>
      <c r="M5" s="209"/>
      <c r="N5" s="209"/>
      <c r="O5" s="209"/>
      <c r="P5" s="209"/>
      <c r="Q5" s="209"/>
      <c r="R5" s="209" t="s">
        <v>16</v>
      </c>
      <c r="S5" s="209"/>
      <c r="T5" s="209"/>
    </row>
    <row r="6" spans="1:20" s="3" customFormat="1" ht="15" customHeight="1" x14ac:dyDescent="0.2">
      <c r="A6" s="207"/>
      <c r="B6" s="208"/>
      <c r="C6" s="10" t="s">
        <v>12</v>
      </c>
      <c r="D6" s="10" t="s">
        <v>11</v>
      </c>
      <c r="E6" s="10" t="s">
        <v>10</v>
      </c>
      <c r="F6" s="10" t="s">
        <v>15</v>
      </c>
      <c r="G6" s="10" t="s">
        <v>14</v>
      </c>
      <c r="H6" s="10" t="s">
        <v>13</v>
      </c>
      <c r="I6" s="10" t="s">
        <v>12</v>
      </c>
      <c r="J6" s="10" t="s">
        <v>11</v>
      </c>
      <c r="K6" s="10" t="s">
        <v>10</v>
      </c>
      <c r="L6" s="11" t="s">
        <v>12</v>
      </c>
      <c r="M6" s="10" t="s">
        <v>11</v>
      </c>
      <c r="N6" s="10" t="s">
        <v>10</v>
      </c>
      <c r="O6" s="10" t="s">
        <v>15</v>
      </c>
      <c r="P6" s="10" t="s">
        <v>14</v>
      </c>
      <c r="Q6" s="10" t="s">
        <v>13</v>
      </c>
      <c r="R6" s="10" t="s">
        <v>12</v>
      </c>
      <c r="S6" s="10" t="s">
        <v>11</v>
      </c>
      <c r="T6" s="10" t="s">
        <v>10</v>
      </c>
    </row>
    <row r="7" spans="1:20" ht="15" customHeight="1" x14ac:dyDescent="0.2">
      <c r="A7" s="202" t="s">
        <v>9</v>
      </c>
      <c r="B7" s="9" t="s">
        <v>6</v>
      </c>
      <c r="C7" s="8">
        <v>117</v>
      </c>
      <c r="D7" s="8">
        <v>122.9</v>
      </c>
      <c r="E7" s="8">
        <v>128.5</v>
      </c>
      <c r="F7" s="8">
        <v>133.9</v>
      </c>
      <c r="G7" s="8">
        <v>139.69999999999999</v>
      </c>
      <c r="H7" s="8">
        <v>146.1</v>
      </c>
      <c r="I7" s="8">
        <v>154</v>
      </c>
      <c r="J7" s="8">
        <v>160.9</v>
      </c>
      <c r="K7" s="8">
        <v>165.8</v>
      </c>
      <c r="L7" s="8">
        <v>116</v>
      </c>
      <c r="M7" s="8">
        <v>122</v>
      </c>
      <c r="N7" s="8">
        <v>128.1</v>
      </c>
      <c r="O7" s="8">
        <v>134.5</v>
      </c>
      <c r="P7" s="8">
        <v>141.4</v>
      </c>
      <c r="Q7" s="8">
        <v>147.9</v>
      </c>
      <c r="R7" s="8">
        <v>152.19999999999999</v>
      </c>
      <c r="S7" s="8">
        <v>154.9</v>
      </c>
      <c r="T7" s="8">
        <v>156.5</v>
      </c>
    </row>
    <row r="8" spans="1:20" ht="15" customHeight="1" x14ac:dyDescent="0.2">
      <c r="A8" s="203"/>
      <c r="B8" s="9" t="s">
        <v>5</v>
      </c>
      <c r="C8" s="8">
        <v>117.1</v>
      </c>
      <c r="D8" s="8">
        <v>123.1</v>
      </c>
      <c r="E8" s="8">
        <v>128.80000000000001</v>
      </c>
      <c r="F8" s="8">
        <v>134.5</v>
      </c>
      <c r="G8" s="8">
        <v>140.1</v>
      </c>
      <c r="H8" s="8">
        <v>146.9</v>
      </c>
      <c r="I8" s="8">
        <v>154.5</v>
      </c>
      <c r="J8" s="8">
        <v>161.80000000000001</v>
      </c>
      <c r="K8" s="8">
        <v>166.7</v>
      </c>
      <c r="L8" s="8">
        <v>116.1</v>
      </c>
      <c r="M8" s="8">
        <v>122.1</v>
      </c>
      <c r="N8" s="8">
        <v>128.19999999999999</v>
      </c>
      <c r="O8" s="8">
        <v>135</v>
      </c>
      <c r="P8" s="8">
        <v>141.69999999999999</v>
      </c>
      <c r="Q8" s="8">
        <v>148.30000000000001</v>
      </c>
      <c r="R8" s="8">
        <v>153</v>
      </c>
      <c r="S8" s="8">
        <v>155.4</v>
      </c>
      <c r="T8" s="8">
        <v>157</v>
      </c>
    </row>
    <row r="9" spans="1:20" ht="15" customHeight="1" x14ac:dyDescent="0.2">
      <c r="A9" s="203"/>
      <c r="B9" s="10" t="s">
        <v>8</v>
      </c>
      <c r="C9" s="8">
        <v>116.9</v>
      </c>
      <c r="D9" s="8">
        <v>122.8</v>
      </c>
      <c r="E9" s="8">
        <v>128.9</v>
      </c>
      <c r="F9" s="8">
        <v>134.30000000000001</v>
      </c>
      <c r="G9" s="8">
        <v>140.5</v>
      </c>
      <c r="H9" s="8">
        <v>146.30000000000001</v>
      </c>
      <c r="I9" s="8">
        <v>154.4</v>
      </c>
      <c r="J9" s="8">
        <v>161.9</v>
      </c>
      <c r="K9" s="8">
        <v>166.7</v>
      </c>
      <c r="L9" s="8">
        <v>115.9</v>
      </c>
      <c r="M9" s="8">
        <v>122.2</v>
      </c>
      <c r="N9" s="8">
        <v>128.80000000000001</v>
      </c>
      <c r="O9" s="8">
        <v>134.9</v>
      </c>
      <c r="P9" s="8">
        <v>142</v>
      </c>
      <c r="Q9" s="8">
        <v>147.80000000000001</v>
      </c>
      <c r="R9" s="8">
        <v>152.9</v>
      </c>
      <c r="S9" s="8">
        <v>155.80000000000001</v>
      </c>
      <c r="T9" s="8">
        <v>156.80000000000001</v>
      </c>
    </row>
    <row r="10" spans="1:20" ht="15" customHeight="1" x14ac:dyDescent="0.2">
      <c r="A10" s="202" t="s">
        <v>7</v>
      </c>
      <c r="B10" s="9" t="s">
        <v>6</v>
      </c>
      <c r="C10" s="8">
        <v>21.8</v>
      </c>
      <c r="D10" s="8">
        <v>24.6</v>
      </c>
      <c r="E10" s="8">
        <v>28</v>
      </c>
      <c r="F10" s="8">
        <v>31.5</v>
      </c>
      <c r="G10" s="8">
        <v>35.700000000000003</v>
      </c>
      <c r="H10" s="8">
        <v>40</v>
      </c>
      <c r="I10" s="8">
        <v>45.7</v>
      </c>
      <c r="J10" s="8">
        <v>50.6</v>
      </c>
      <c r="K10" s="8">
        <v>55</v>
      </c>
      <c r="L10" s="8">
        <v>21.3</v>
      </c>
      <c r="M10" s="8">
        <v>24</v>
      </c>
      <c r="N10" s="8">
        <v>27.3</v>
      </c>
      <c r="O10" s="8">
        <v>31.1</v>
      </c>
      <c r="P10" s="8">
        <v>35.5</v>
      </c>
      <c r="Q10" s="8">
        <v>40.5</v>
      </c>
      <c r="R10" s="8">
        <v>44.5</v>
      </c>
      <c r="S10" s="8">
        <v>47.7</v>
      </c>
      <c r="T10" s="8">
        <v>49.9</v>
      </c>
    </row>
    <row r="11" spans="1:20" ht="15" customHeight="1" x14ac:dyDescent="0.2">
      <c r="A11" s="203"/>
      <c r="B11" s="9" t="s">
        <v>5</v>
      </c>
      <c r="C11" s="8">
        <v>21.7</v>
      </c>
      <c r="D11" s="8">
        <v>24.7</v>
      </c>
      <c r="E11" s="8">
        <v>28</v>
      </c>
      <c r="F11" s="8">
        <v>31.9</v>
      </c>
      <c r="G11" s="8">
        <v>35.700000000000003</v>
      </c>
      <c r="H11" s="8">
        <v>40.6</v>
      </c>
      <c r="I11" s="8">
        <v>46</v>
      </c>
      <c r="J11" s="8">
        <v>51.4</v>
      </c>
      <c r="K11" s="8">
        <v>55.7</v>
      </c>
      <c r="L11" s="8">
        <v>21.2</v>
      </c>
      <c r="M11" s="8">
        <v>23.9</v>
      </c>
      <c r="N11" s="8">
        <v>27.3</v>
      </c>
      <c r="O11" s="8">
        <v>31.2</v>
      </c>
      <c r="P11" s="8">
        <v>35.5</v>
      </c>
      <c r="Q11" s="8">
        <v>40.5</v>
      </c>
      <c r="R11" s="8">
        <v>44.8</v>
      </c>
      <c r="S11" s="8">
        <v>47.7</v>
      </c>
      <c r="T11" s="8">
        <v>50.1</v>
      </c>
    </row>
    <row r="12" spans="1:20" ht="15" customHeight="1" x14ac:dyDescent="0.2">
      <c r="A12" s="204"/>
      <c r="B12" s="9" t="s">
        <v>4</v>
      </c>
      <c r="C12" s="8">
        <v>21.6</v>
      </c>
      <c r="D12" s="8">
        <v>24.4</v>
      </c>
      <c r="E12" s="8">
        <v>28</v>
      </c>
      <c r="F12" s="8">
        <v>31.3</v>
      </c>
      <c r="G12" s="8">
        <v>35.6</v>
      </c>
      <c r="H12" s="8">
        <v>40.1</v>
      </c>
      <c r="I12" s="8">
        <v>45.8</v>
      </c>
      <c r="J12" s="8">
        <v>51.1</v>
      </c>
      <c r="K12" s="8">
        <v>55</v>
      </c>
      <c r="L12" s="8">
        <v>21.2</v>
      </c>
      <c r="M12" s="8">
        <v>24.1</v>
      </c>
      <c r="N12" s="8">
        <v>27.7</v>
      </c>
      <c r="O12" s="8">
        <v>31.2</v>
      </c>
      <c r="P12" s="8">
        <v>36.200000000000003</v>
      </c>
      <c r="Q12" s="8">
        <v>39.9</v>
      </c>
      <c r="R12" s="8">
        <v>45.3</v>
      </c>
      <c r="S12" s="8">
        <v>47.5</v>
      </c>
      <c r="T12" s="8">
        <v>49.5</v>
      </c>
    </row>
    <row r="13" spans="1:20" ht="12" customHeight="1" x14ac:dyDescent="0.2">
      <c r="A13" s="1" t="s">
        <v>3</v>
      </c>
      <c r="C13" s="1"/>
      <c r="I13" s="7"/>
      <c r="J13" s="6"/>
      <c r="K13" s="6"/>
      <c r="T13" s="5" t="s">
        <v>2</v>
      </c>
    </row>
    <row r="14" spans="1:20" ht="12" customHeight="1" x14ac:dyDescent="0.2">
      <c r="B14" s="3" t="s">
        <v>1</v>
      </c>
      <c r="C14" s="4" t="s">
        <v>0</v>
      </c>
      <c r="I14" s="2"/>
      <c r="J14" s="1"/>
    </row>
    <row r="15" spans="1:20" ht="15" customHeight="1" x14ac:dyDescent="0.2">
      <c r="I15" s="2"/>
      <c r="J15" s="1"/>
    </row>
    <row r="16" spans="1:2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9">
    <mergeCell ref="A7:A9"/>
    <mergeCell ref="A10:A12"/>
    <mergeCell ref="A3:B6"/>
    <mergeCell ref="C3:K3"/>
    <mergeCell ref="L3:T3"/>
    <mergeCell ref="C5:H5"/>
    <mergeCell ref="I5:K5"/>
    <mergeCell ref="L5:Q5"/>
    <mergeCell ref="R5:T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firstPageNumber="0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7838-0637-41E4-8531-61903D53EFD4}">
  <dimension ref="A1:J69"/>
  <sheetViews>
    <sheetView showGridLines="0" workbookViewId="0"/>
  </sheetViews>
  <sheetFormatPr defaultColWidth="9" defaultRowHeight="10.8" x14ac:dyDescent="0.2"/>
  <cols>
    <col min="1" max="1" width="15.6640625" style="119" customWidth="1"/>
    <col min="2" max="2" width="16.6640625" style="119" customWidth="1"/>
    <col min="3" max="3" width="8.77734375" style="62" customWidth="1"/>
    <col min="4" max="4" width="8.77734375" style="121" customWidth="1"/>
    <col min="5" max="6" width="8.77734375" style="61" customWidth="1"/>
    <col min="7" max="7" width="8.77734375" style="119" customWidth="1"/>
    <col min="8" max="8" width="8.77734375" style="61" customWidth="1"/>
    <col min="9" max="9" width="10" style="119" customWidth="1"/>
    <col min="10" max="10" width="10" style="60" customWidth="1"/>
    <col min="11" max="12" width="9.109375" style="119" customWidth="1"/>
    <col min="13" max="27" width="10" style="119" customWidth="1"/>
    <col min="28" max="31" width="9.109375" style="119" customWidth="1"/>
    <col min="32" max="37" width="4.33203125" style="119" customWidth="1"/>
    <col min="38" max="16384" width="9" style="119"/>
  </cols>
  <sheetData>
    <row r="1" spans="1:10" s="143" customFormat="1" ht="19.5" customHeight="1" x14ac:dyDescent="0.2">
      <c r="A1" s="148" t="s">
        <v>307</v>
      </c>
      <c r="B1" s="148"/>
      <c r="C1" s="147"/>
      <c r="D1" s="146"/>
      <c r="E1" s="145"/>
      <c r="F1" s="145"/>
      <c r="G1" s="145"/>
      <c r="H1" s="145" t="s">
        <v>267</v>
      </c>
      <c r="J1" s="144"/>
    </row>
    <row r="2" spans="1:10" s="67" customFormat="1" ht="26.1" customHeight="1" x14ac:dyDescent="0.2">
      <c r="A2" s="265" t="s">
        <v>306</v>
      </c>
      <c r="B2" s="265"/>
      <c r="C2" s="265"/>
      <c r="D2" s="142" t="s">
        <v>305</v>
      </c>
      <c r="E2" s="142" t="s">
        <v>304</v>
      </c>
      <c r="F2" s="142" t="s">
        <v>303</v>
      </c>
      <c r="G2" s="142" t="s">
        <v>302</v>
      </c>
      <c r="H2" s="142" t="s">
        <v>301</v>
      </c>
      <c r="J2" s="139"/>
    </row>
    <row r="3" spans="1:10" s="67" customFormat="1" ht="14.1" customHeight="1" x14ac:dyDescent="0.2">
      <c r="A3" s="265" t="s">
        <v>300</v>
      </c>
      <c r="B3" s="265"/>
      <c r="C3" s="124" t="s">
        <v>255</v>
      </c>
      <c r="D3" s="138">
        <v>346</v>
      </c>
      <c r="E3" s="138">
        <v>174</v>
      </c>
      <c r="F3" s="138">
        <v>143</v>
      </c>
      <c r="G3" s="138">
        <v>186</v>
      </c>
      <c r="H3" s="138">
        <v>137</v>
      </c>
      <c r="J3" s="139"/>
    </row>
    <row r="4" spans="1:10" s="67" customFormat="1" ht="14.1" customHeight="1" x14ac:dyDescent="0.2">
      <c r="A4" s="265"/>
      <c r="B4" s="265"/>
      <c r="C4" s="124" t="s">
        <v>254</v>
      </c>
      <c r="D4" s="138">
        <v>3721</v>
      </c>
      <c r="E4" s="138">
        <v>2314</v>
      </c>
      <c r="F4" s="138">
        <v>1404</v>
      </c>
      <c r="G4" s="138">
        <v>1622</v>
      </c>
      <c r="H4" s="138">
        <v>1403</v>
      </c>
      <c r="J4" s="139"/>
    </row>
    <row r="5" spans="1:10" s="67" customFormat="1" ht="14.1" customHeight="1" x14ac:dyDescent="0.2">
      <c r="A5" s="265" t="s">
        <v>299</v>
      </c>
      <c r="B5" s="265"/>
      <c r="C5" s="124" t="s">
        <v>255</v>
      </c>
      <c r="D5" s="138">
        <v>353</v>
      </c>
      <c r="E5" s="138">
        <v>375</v>
      </c>
      <c r="F5" s="138">
        <v>14</v>
      </c>
      <c r="G5" s="141" t="s">
        <v>298</v>
      </c>
      <c r="H5" s="141" t="s">
        <v>298</v>
      </c>
      <c r="J5" s="139"/>
    </row>
    <row r="6" spans="1:10" s="67" customFormat="1" ht="14.1" customHeight="1" x14ac:dyDescent="0.2">
      <c r="A6" s="265"/>
      <c r="B6" s="265"/>
      <c r="C6" s="124" t="s">
        <v>254</v>
      </c>
      <c r="D6" s="138">
        <v>1713</v>
      </c>
      <c r="E6" s="138">
        <v>1990</v>
      </c>
      <c r="F6" s="138">
        <v>76</v>
      </c>
      <c r="G6" s="141" t="s">
        <v>298</v>
      </c>
      <c r="H6" s="141" t="s">
        <v>298</v>
      </c>
      <c r="J6" s="139"/>
    </row>
    <row r="7" spans="1:10" s="67" customFormat="1" ht="14.1" customHeight="1" x14ac:dyDescent="0.2">
      <c r="A7" s="265" t="s">
        <v>272</v>
      </c>
      <c r="B7" s="265"/>
      <c r="C7" s="124" t="s">
        <v>255</v>
      </c>
      <c r="D7" s="138">
        <v>263</v>
      </c>
      <c r="E7" s="138">
        <v>175</v>
      </c>
      <c r="F7" s="138">
        <v>146</v>
      </c>
      <c r="G7" s="138">
        <v>192</v>
      </c>
      <c r="H7" s="138">
        <v>194</v>
      </c>
      <c r="J7" s="139"/>
    </row>
    <row r="8" spans="1:10" s="67" customFormat="1" ht="14.1" customHeight="1" x14ac:dyDescent="0.2">
      <c r="A8" s="265"/>
      <c r="B8" s="265"/>
      <c r="C8" s="124" t="s">
        <v>254</v>
      </c>
      <c r="D8" s="138">
        <v>5273</v>
      </c>
      <c r="E8" s="138">
        <v>5411</v>
      </c>
      <c r="F8" s="138">
        <v>2792</v>
      </c>
      <c r="G8" s="138">
        <v>4044</v>
      </c>
      <c r="H8" s="138">
        <v>3629</v>
      </c>
      <c r="J8" s="139"/>
    </row>
    <row r="9" spans="1:10" s="67" customFormat="1" ht="14.1" customHeight="1" x14ac:dyDescent="0.2">
      <c r="A9" s="265" t="s">
        <v>274</v>
      </c>
      <c r="B9" s="265"/>
      <c r="C9" s="124" t="s">
        <v>255</v>
      </c>
      <c r="D9" s="138">
        <v>45</v>
      </c>
      <c r="E9" s="138">
        <v>35</v>
      </c>
      <c r="F9" s="138">
        <v>16</v>
      </c>
      <c r="G9" s="138">
        <v>36</v>
      </c>
      <c r="H9" s="138">
        <v>38</v>
      </c>
      <c r="J9" s="139"/>
    </row>
    <row r="10" spans="1:10" s="67" customFormat="1" ht="14.1" customHeight="1" x14ac:dyDescent="0.2">
      <c r="A10" s="265"/>
      <c r="B10" s="265"/>
      <c r="C10" s="124" t="s">
        <v>254</v>
      </c>
      <c r="D10" s="138">
        <v>3944</v>
      </c>
      <c r="E10" s="138">
        <v>4220</v>
      </c>
      <c r="F10" s="138">
        <v>1484</v>
      </c>
      <c r="G10" s="138">
        <v>2295</v>
      </c>
      <c r="H10" s="138">
        <v>2609</v>
      </c>
      <c r="J10" s="139"/>
    </row>
    <row r="11" spans="1:10" s="67" customFormat="1" ht="14.1" customHeight="1" x14ac:dyDescent="0.2">
      <c r="A11" s="265" t="s">
        <v>297</v>
      </c>
      <c r="B11" s="265"/>
      <c r="C11" s="124" t="s">
        <v>255</v>
      </c>
      <c r="D11" s="138">
        <v>123</v>
      </c>
      <c r="E11" s="138">
        <v>119</v>
      </c>
      <c r="F11" s="138">
        <v>136</v>
      </c>
      <c r="G11" s="138">
        <v>167</v>
      </c>
      <c r="H11" s="138">
        <v>177</v>
      </c>
      <c r="J11" s="139"/>
    </row>
    <row r="12" spans="1:10" s="67" customFormat="1" ht="14.1" customHeight="1" x14ac:dyDescent="0.2">
      <c r="A12" s="265"/>
      <c r="B12" s="265"/>
      <c r="C12" s="124" t="s">
        <v>254</v>
      </c>
      <c r="D12" s="138">
        <v>1231</v>
      </c>
      <c r="E12" s="138">
        <v>1701</v>
      </c>
      <c r="F12" s="138">
        <v>1468</v>
      </c>
      <c r="G12" s="138">
        <v>1673</v>
      </c>
      <c r="H12" s="138">
        <v>2210</v>
      </c>
      <c r="J12" s="139"/>
    </row>
    <row r="13" spans="1:10" s="67" customFormat="1" ht="14.1" customHeight="1" x14ac:dyDescent="0.2">
      <c r="A13" s="265" t="s">
        <v>296</v>
      </c>
      <c r="B13" s="265"/>
      <c r="C13" s="124" t="s">
        <v>255</v>
      </c>
      <c r="D13" s="138">
        <v>304</v>
      </c>
      <c r="E13" s="138">
        <v>192</v>
      </c>
      <c r="F13" s="138">
        <v>111</v>
      </c>
      <c r="G13" s="138">
        <v>88</v>
      </c>
      <c r="H13" s="138">
        <v>97</v>
      </c>
      <c r="J13" s="139"/>
    </row>
    <row r="14" spans="1:10" s="67" customFormat="1" ht="14.1" customHeight="1" x14ac:dyDescent="0.2">
      <c r="A14" s="265"/>
      <c r="B14" s="265"/>
      <c r="C14" s="124" t="s">
        <v>254</v>
      </c>
      <c r="D14" s="138">
        <v>1252</v>
      </c>
      <c r="E14" s="138">
        <v>893</v>
      </c>
      <c r="F14" s="138">
        <v>461</v>
      </c>
      <c r="G14" s="138">
        <v>496</v>
      </c>
      <c r="H14" s="138">
        <v>460</v>
      </c>
      <c r="J14" s="139"/>
    </row>
    <row r="15" spans="1:10" s="67" customFormat="1" ht="14.1" customHeight="1" x14ac:dyDescent="0.2">
      <c r="A15" s="265" t="s">
        <v>295</v>
      </c>
      <c r="B15" s="265"/>
      <c r="C15" s="124" t="s">
        <v>255</v>
      </c>
      <c r="D15" s="138">
        <v>566</v>
      </c>
      <c r="E15" s="138">
        <v>415</v>
      </c>
      <c r="F15" s="138">
        <v>258</v>
      </c>
      <c r="G15" s="138">
        <v>310</v>
      </c>
      <c r="H15" s="138">
        <v>241</v>
      </c>
      <c r="J15" s="139"/>
    </row>
    <row r="16" spans="1:10" s="67" customFormat="1" ht="14.1" customHeight="1" x14ac:dyDescent="0.2">
      <c r="A16" s="265"/>
      <c r="B16" s="265"/>
      <c r="C16" s="124" t="s">
        <v>254</v>
      </c>
      <c r="D16" s="138">
        <v>3296</v>
      </c>
      <c r="E16" s="138">
        <v>2719</v>
      </c>
      <c r="F16" s="138">
        <v>1615</v>
      </c>
      <c r="G16" s="138">
        <v>2567</v>
      </c>
      <c r="H16" s="138">
        <v>2387</v>
      </c>
      <c r="J16" s="139"/>
    </row>
    <row r="17" spans="1:10" s="67" customFormat="1" ht="14.1" customHeight="1" x14ac:dyDescent="0.2">
      <c r="A17" s="261" t="s">
        <v>294</v>
      </c>
      <c r="B17" s="262"/>
      <c r="C17" s="124" t="s">
        <v>255</v>
      </c>
      <c r="D17" s="138">
        <v>269</v>
      </c>
      <c r="E17" s="138">
        <v>166</v>
      </c>
      <c r="F17" s="138">
        <v>100</v>
      </c>
      <c r="G17" s="138">
        <v>132</v>
      </c>
      <c r="H17" s="138">
        <v>139</v>
      </c>
      <c r="J17" s="139"/>
    </row>
    <row r="18" spans="1:10" s="67" customFormat="1" ht="14.1" customHeight="1" x14ac:dyDescent="0.2">
      <c r="A18" s="263"/>
      <c r="B18" s="264"/>
      <c r="C18" s="124" t="s">
        <v>254</v>
      </c>
      <c r="D18" s="138">
        <v>2627</v>
      </c>
      <c r="E18" s="138">
        <v>2257</v>
      </c>
      <c r="F18" s="138">
        <v>1006</v>
      </c>
      <c r="G18" s="138">
        <v>1637</v>
      </c>
      <c r="H18" s="138">
        <v>1527</v>
      </c>
      <c r="J18" s="139"/>
    </row>
    <row r="19" spans="1:10" s="140" customFormat="1" ht="14.1" customHeight="1" x14ac:dyDescent="0.2">
      <c r="A19" s="266" t="s">
        <v>293</v>
      </c>
      <c r="B19" s="267"/>
      <c r="C19" s="124" t="s">
        <v>255</v>
      </c>
      <c r="D19" s="138">
        <v>196</v>
      </c>
      <c r="E19" s="138">
        <v>157</v>
      </c>
      <c r="F19" s="138">
        <v>107</v>
      </c>
      <c r="G19" s="138">
        <v>131</v>
      </c>
      <c r="H19" s="138">
        <v>127</v>
      </c>
    </row>
    <row r="20" spans="1:10" s="140" customFormat="1" ht="14.1" customHeight="1" x14ac:dyDescent="0.2">
      <c r="A20" s="268"/>
      <c r="B20" s="269"/>
      <c r="C20" s="124" t="s">
        <v>254</v>
      </c>
      <c r="D20" s="138">
        <v>4939</v>
      </c>
      <c r="E20" s="138">
        <v>5822</v>
      </c>
      <c r="F20" s="138">
        <v>2747</v>
      </c>
      <c r="G20" s="138">
        <v>3433</v>
      </c>
      <c r="H20" s="138">
        <v>4171</v>
      </c>
    </row>
    <row r="21" spans="1:10" s="140" customFormat="1" ht="14.1" customHeight="1" x14ac:dyDescent="0.2">
      <c r="A21" s="270" t="s">
        <v>292</v>
      </c>
      <c r="B21" s="271"/>
      <c r="C21" s="124" t="s">
        <v>255</v>
      </c>
      <c r="D21" s="138">
        <v>195</v>
      </c>
      <c r="E21" s="138">
        <v>157</v>
      </c>
      <c r="F21" s="138">
        <v>107</v>
      </c>
      <c r="G21" s="138">
        <v>131</v>
      </c>
      <c r="H21" s="138">
        <v>127</v>
      </c>
    </row>
    <row r="22" spans="1:10" s="140" customFormat="1" ht="14.1" customHeight="1" x14ac:dyDescent="0.2">
      <c r="A22" s="272"/>
      <c r="B22" s="273"/>
      <c r="C22" s="124" t="s">
        <v>254</v>
      </c>
      <c r="D22" s="138">
        <v>4911</v>
      </c>
      <c r="E22" s="138">
        <v>5822</v>
      </c>
      <c r="F22" s="138">
        <v>2747</v>
      </c>
      <c r="G22" s="138">
        <v>3433</v>
      </c>
      <c r="H22" s="138">
        <v>4171</v>
      </c>
    </row>
    <row r="23" spans="1:10" s="67" customFormat="1" ht="14.1" customHeight="1" x14ac:dyDescent="0.2">
      <c r="A23" s="261" t="s">
        <v>291</v>
      </c>
      <c r="B23" s="262"/>
      <c r="C23" s="124" t="s">
        <v>255</v>
      </c>
      <c r="D23" s="138">
        <v>244</v>
      </c>
      <c r="E23" s="138">
        <v>147</v>
      </c>
      <c r="F23" s="138">
        <v>111</v>
      </c>
      <c r="G23" s="138">
        <v>130</v>
      </c>
      <c r="H23" s="138">
        <v>105</v>
      </c>
      <c r="J23" s="139"/>
    </row>
    <row r="24" spans="1:10" s="67" customFormat="1" ht="14.1" customHeight="1" x14ac:dyDescent="0.2">
      <c r="A24" s="263"/>
      <c r="B24" s="264"/>
      <c r="C24" s="124" t="s">
        <v>254</v>
      </c>
      <c r="D24" s="138">
        <v>2866</v>
      </c>
      <c r="E24" s="138">
        <v>2193</v>
      </c>
      <c r="F24" s="138">
        <v>1306</v>
      </c>
      <c r="G24" s="138">
        <v>1525</v>
      </c>
      <c r="H24" s="138">
        <v>1034</v>
      </c>
      <c r="J24" s="139"/>
    </row>
    <row r="25" spans="1:10" s="140" customFormat="1" ht="14.1" customHeight="1" x14ac:dyDescent="0.2">
      <c r="A25" s="261" t="s">
        <v>290</v>
      </c>
      <c r="B25" s="262"/>
      <c r="C25" s="124" t="s">
        <v>255</v>
      </c>
      <c r="D25" s="138">
        <v>483</v>
      </c>
      <c r="E25" s="138">
        <v>324</v>
      </c>
      <c r="F25" s="138">
        <v>155</v>
      </c>
      <c r="G25" s="138">
        <v>201</v>
      </c>
      <c r="H25" s="138">
        <v>269</v>
      </c>
    </row>
    <row r="26" spans="1:10" s="140" customFormat="1" ht="14.1" customHeight="1" x14ac:dyDescent="0.2">
      <c r="A26" s="263"/>
      <c r="B26" s="264"/>
      <c r="C26" s="124" t="s">
        <v>254</v>
      </c>
      <c r="D26" s="138">
        <v>2024</v>
      </c>
      <c r="E26" s="138">
        <v>1770</v>
      </c>
      <c r="F26" s="138">
        <v>753</v>
      </c>
      <c r="G26" s="138">
        <v>1165</v>
      </c>
      <c r="H26" s="138">
        <v>1673</v>
      </c>
    </row>
    <row r="27" spans="1:10" s="140" customFormat="1" ht="14.1" customHeight="1" x14ac:dyDescent="0.2">
      <c r="A27" s="261" t="s">
        <v>289</v>
      </c>
      <c r="B27" s="262"/>
      <c r="C27" s="124" t="s">
        <v>255</v>
      </c>
      <c r="D27" s="138">
        <v>406</v>
      </c>
      <c r="E27" s="138">
        <v>360</v>
      </c>
      <c r="F27" s="138">
        <v>237</v>
      </c>
      <c r="G27" s="138">
        <v>240</v>
      </c>
      <c r="H27" s="138">
        <v>214</v>
      </c>
    </row>
    <row r="28" spans="1:10" s="140" customFormat="1" ht="14.1" customHeight="1" x14ac:dyDescent="0.2">
      <c r="A28" s="263"/>
      <c r="B28" s="264"/>
      <c r="C28" s="124" t="s">
        <v>254</v>
      </c>
      <c r="D28" s="138">
        <v>1842</v>
      </c>
      <c r="E28" s="138">
        <v>1882</v>
      </c>
      <c r="F28" s="138">
        <v>1083</v>
      </c>
      <c r="G28" s="138">
        <v>1053</v>
      </c>
      <c r="H28" s="138">
        <v>1108</v>
      </c>
    </row>
    <row r="29" spans="1:10" s="67" customFormat="1" ht="14.1" customHeight="1" x14ac:dyDescent="0.2">
      <c r="A29" s="265" t="s">
        <v>288</v>
      </c>
      <c r="B29" s="265"/>
      <c r="C29" s="124" t="s">
        <v>255</v>
      </c>
      <c r="D29" s="138">
        <v>124</v>
      </c>
      <c r="E29" s="138">
        <v>75</v>
      </c>
      <c r="F29" s="138">
        <v>21</v>
      </c>
      <c r="G29" s="138">
        <v>22</v>
      </c>
      <c r="H29" s="138">
        <v>30</v>
      </c>
      <c r="J29" s="139"/>
    </row>
    <row r="30" spans="1:10" s="67" customFormat="1" ht="14.1" customHeight="1" x14ac:dyDescent="0.2">
      <c r="A30" s="265"/>
      <c r="B30" s="265"/>
      <c r="C30" s="124" t="s">
        <v>254</v>
      </c>
      <c r="D30" s="138">
        <v>2561</v>
      </c>
      <c r="E30" s="138">
        <v>2118</v>
      </c>
      <c r="F30" s="138">
        <v>510</v>
      </c>
      <c r="G30" s="138">
        <v>414</v>
      </c>
      <c r="H30" s="138">
        <v>580</v>
      </c>
      <c r="J30" s="139"/>
    </row>
    <row r="31" spans="1:10" s="67" customFormat="1" ht="14.1" customHeight="1" x14ac:dyDescent="0.2">
      <c r="A31" s="265" t="s">
        <v>287</v>
      </c>
      <c r="B31" s="265"/>
      <c r="C31" s="124" t="s">
        <v>255</v>
      </c>
      <c r="D31" s="138">
        <v>56</v>
      </c>
      <c r="E31" s="138">
        <v>45</v>
      </c>
      <c r="F31" s="138">
        <v>36</v>
      </c>
      <c r="G31" s="138">
        <v>37</v>
      </c>
      <c r="H31" s="138">
        <v>41</v>
      </c>
      <c r="J31" s="139"/>
    </row>
    <row r="32" spans="1:10" s="67" customFormat="1" ht="14.1" customHeight="1" x14ac:dyDescent="0.2">
      <c r="A32" s="265"/>
      <c r="B32" s="265"/>
      <c r="C32" s="124" t="s">
        <v>254</v>
      </c>
      <c r="D32" s="138">
        <v>393</v>
      </c>
      <c r="E32" s="138">
        <v>289</v>
      </c>
      <c r="F32" s="138">
        <v>216</v>
      </c>
      <c r="G32" s="138">
        <v>235</v>
      </c>
      <c r="H32" s="138">
        <v>279</v>
      </c>
      <c r="J32" s="139"/>
    </row>
    <row r="33" spans="1:10" ht="14.1" customHeight="1" x14ac:dyDescent="0.2">
      <c r="A33" s="265" t="s">
        <v>286</v>
      </c>
      <c r="B33" s="265"/>
      <c r="C33" s="124" t="s">
        <v>255</v>
      </c>
      <c r="D33" s="138">
        <v>420</v>
      </c>
      <c r="E33" s="138">
        <v>309</v>
      </c>
      <c r="F33" s="138">
        <v>288</v>
      </c>
      <c r="G33" s="138">
        <v>317</v>
      </c>
      <c r="H33" s="138">
        <v>234</v>
      </c>
    </row>
    <row r="34" spans="1:10" ht="14.1" customHeight="1" x14ac:dyDescent="0.2">
      <c r="A34" s="265"/>
      <c r="B34" s="265"/>
      <c r="C34" s="124" t="s">
        <v>254</v>
      </c>
      <c r="D34" s="138">
        <v>5265</v>
      </c>
      <c r="E34" s="138">
        <v>4470</v>
      </c>
      <c r="F34" s="138">
        <v>2984</v>
      </c>
      <c r="G34" s="138">
        <v>3711</v>
      </c>
      <c r="H34" s="138">
        <v>3348</v>
      </c>
    </row>
    <row r="35" spans="1:10" ht="14.1" customHeight="1" x14ac:dyDescent="0.2">
      <c r="A35" s="265" t="s">
        <v>285</v>
      </c>
      <c r="B35" s="265"/>
      <c r="C35" s="124" t="s">
        <v>255</v>
      </c>
      <c r="D35" s="138">
        <v>338</v>
      </c>
      <c r="E35" s="138">
        <v>314</v>
      </c>
      <c r="F35" s="138">
        <v>290</v>
      </c>
      <c r="G35" s="138">
        <v>330</v>
      </c>
      <c r="H35" s="138">
        <v>266</v>
      </c>
    </row>
    <row r="36" spans="1:10" ht="14.1" customHeight="1" x14ac:dyDescent="0.2">
      <c r="A36" s="265"/>
      <c r="B36" s="265"/>
      <c r="C36" s="124" t="s">
        <v>254</v>
      </c>
      <c r="D36" s="138">
        <v>1630</v>
      </c>
      <c r="E36" s="138">
        <v>1750</v>
      </c>
      <c r="F36" s="138">
        <v>1494</v>
      </c>
      <c r="G36" s="138">
        <v>1608</v>
      </c>
      <c r="H36" s="138">
        <v>1936</v>
      </c>
    </row>
    <row r="37" spans="1:10" ht="14.1" customHeight="1" x14ac:dyDescent="0.2">
      <c r="A37" s="265" t="s">
        <v>284</v>
      </c>
      <c r="B37" s="265"/>
      <c r="C37" s="124" t="s">
        <v>255</v>
      </c>
      <c r="D37" s="138">
        <v>45</v>
      </c>
      <c r="E37" s="138">
        <v>21</v>
      </c>
      <c r="F37" s="138">
        <v>1</v>
      </c>
      <c r="G37" s="138">
        <v>3</v>
      </c>
      <c r="H37" s="138">
        <v>8</v>
      </c>
    </row>
    <row r="38" spans="1:10" ht="14.1" customHeight="1" x14ac:dyDescent="0.2">
      <c r="A38" s="265"/>
      <c r="B38" s="265"/>
      <c r="C38" s="124" t="s">
        <v>254</v>
      </c>
      <c r="D38" s="138">
        <v>447</v>
      </c>
      <c r="E38" s="138">
        <v>207</v>
      </c>
      <c r="F38" s="138">
        <v>15</v>
      </c>
      <c r="G38" s="138">
        <v>40</v>
      </c>
      <c r="H38" s="138">
        <v>125</v>
      </c>
    </row>
    <row r="39" spans="1:10" ht="14.1" customHeight="1" x14ac:dyDescent="0.2">
      <c r="A39" s="265" t="s">
        <v>283</v>
      </c>
      <c r="B39" s="265"/>
      <c r="C39" s="124" t="s">
        <v>255</v>
      </c>
      <c r="D39" s="138">
        <v>96</v>
      </c>
      <c r="E39" s="138">
        <v>68</v>
      </c>
      <c r="F39" s="138">
        <v>39</v>
      </c>
      <c r="G39" s="138">
        <v>32</v>
      </c>
      <c r="H39" s="138">
        <v>64</v>
      </c>
    </row>
    <row r="40" spans="1:10" ht="14.1" customHeight="1" x14ac:dyDescent="0.2">
      <c r="A40" s="265"/>
      <c r="B40" s="265"/>
      <c r="C40" s="124" t="s">
        <v>254</v>
      </c>
      <c r="D40" s="138">
        <v>5236</v>
      </c>
      <c r="E40" s="138">
        <v>6636</v>
      </c>
      <c r="F40" s="138">
        <v>2775</v>
      </c>
      <c r="G40" s="138">
        <v>1676</v>
      </c>
      <c r="H40" s="138">
        <v>2993</v>
      </c>
    </row>
    <row r="41" spans="1:10" ht="14.1" customHeight="1" x14ac:dyDescent="0.2">
      <c r="A41" s="265" t="s">
        <v>282</v>
      </c>
      <c r="B41" s="265"/>
      <c r="C41" s="124" t="s">
        <v>255</v>
      </c>
      <c r="D41" s="138">
        <v>52</v>
      </c>
      <c r="E41" s="138">
        <v>37</v>
      </c>
      <c r="F41" s="138">
        <v>16</v>
      </c>
      <c r="G41" s="138">
        <v>7</v>
      </c>
      <c r="H41" s="138">
        <v>33</v>
      </c>
    </row>
    <row r="42" spans="1:10" ht="14.1" customHeight="1" x14ac:dyDescent="0.2">
      <c r="A42" s="265"/>
      <c r="B42" s="265"/>
      <c r="C42" s="124" t="s">
        <v>254</v>
      </c>
      <c r="D42" s="138">
        <v>347</v>
      </c>
      <c r="E42" s="138">
        <v>470</v>
      </c>
      <c r="F42" s="138">
        <v>347</v>
      </c>
      <c r="G42" s="138">
        <v>63</v>
      </c>
      <c r="H42" s="138">
        <v>229</v>
      </c>
    </row>
    <row r="43" spans="1:10" ht="14.1" customHeight="1" x14ac:dyDescent="0.2">
      <c r="A43" s="265" t="s">
        <v>281</v>
      </c>
      <c r="B43" s="265"/>
      <c r="C43" s="124" t="s">
        <v>255</v>
      </c>
      <c r="D43" s="138">
        <f t="shared" ref="D43:H44" si="0">SUM(D1,D3,D5,D7,D9,D11,D13,D15,D17,D19,D21,D23,D25,D27,D29,D31,D33,D35,D37,D39,D41)</f>
        <v>4924</v>
      </c>
      <c r="E43" s="138">
        <f t="shared" si="0"/>
        <v>3665</v>
      </c>
      <c r="F43" s="138">
        <f t="shared" si="0"/>
        <v>2332</v>
      </c>
      <c r="G43" s="138">
        <f t="shared" si="0"/>
        <v>2692</v>
      </c>
      <c r="H43" s="138">
        <f t="shared" si="0"/>
        <v>2541</v>
      </c>
    </row>
    <row r="44" spans="1:10" ht="14.1" customHeight="1" x14ac:dyDescent="0.2">
      <c r="A44" s="265"/>
      <c r="B44" s="265"/>
      <c r="C44" s="124" t="s">
        <v>254</v>
      </c>
      <c r="D44" s="138">
        <f t="shared" si="0"/>
        <v>55518</v>
      </c>
      <c r="E44" s="138">
        <f t="shared" si="0"/>
        <v>54934</v>
      </c>
      <c r="F44" s="138">
        <f t="shared" si="0"/>
        <v>27283</v>
      </c>
      <c r="G44" s="138">
        <f t="shared" si="0"/>
        <v>32690</v>
      </c>
      <c r="H44" s="138">
        <f t="shared" si="0"/>
        <v>35872</v>
      </c>
    </row>
    <row r="45" spans="1:10" s="134" customFormat="1" x14ac:dyDescent="0.2">
      <c r="A45" s="128"/>
      <c r="B45" s="128"/>
      <c r="C45" s="137"/>
      <c r="D45" s="136"/>
      <c r="E45" s="85"/>
      <c r="F45" s="85"/>
      <c r="G45" s="85"/>
      <c r="H45" s="85" t="s">
        <v>280</v>
      </c>
      <c r="J45" s="135"/>
    </row>
    <row r="46" spans="1:10" ht="11.25" customHeight="1" x14ac:dyDescent="0.2">
      <c r="A46" s="119" t="s">
        <v>279</v>
      </c>
    </row>
    <row r="47" spans="1:10" ht="11.25" customHeight="1" x14ac:dyDescent="0.2">
      <c r="A47" s="119" t="s">
        <v>278</v>
      </c>
    </row>
    <row r="48" spans="1:10" ht="18.75" customHeight="1" x14ac:dyDescent="0.2"/>
    <row r="49" ht="18.75" customHeight="1" x14ac:dyDescent="0.2"/>
    <row r="50" ht="18.75" customHeight="1" x14ac:dyDescent="0.2"/>
    <row r="51" ht="18.7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22">
    <mergeCell ref="A23:B24"/>
    <mergeCell ref="A11:B12"/>
    <mergeCell ref="A2:C2"/>
    <mergeCell ref="A3:B4"/>
    <mergeCell ref="A5:B6"/>
    <mergeCell ref="A7:B8"/>
    <mergeCell ref="A9:B10"/>
    <mergeCell ref="A13:B14"/>
    <mergeCell ref="A15:B16"/>
    <mergeCell ref="A19:B20"/>
    <mergeCell ref="A17:B18"/>
    <mergeCell ref="A21:B22"/>
    <mergeCell ref="A43:B44"/>
    <mergeCell ref="A27:B28"/>
    <mergeCell ref="A31:B32"/>
    <mergeCell ref="A33:B34"/>
    <mergeCell ref="A35:B36"/>
    <mergeCell ref="A25:B26"/>
    <mergeCell ref="A37:B38"/>
    <mergeCell ref="A39:B40"/>
    <mergeCell ref="A41:B42"/>
    <mergeCell ref="A29:B3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14908-C809-4FE5-96CF-F22A3F962EE8}">
  <dimension ref="A1:N11"/>
  <sheetViews>
    <sheetView showGridLines="0" workbookViewId="0"/>
  </sheetViews>
  <sheetFormatPr defaultColWidth="9" defaultRowHeight="10.8" x14ac:dyDescent="0.2"/>
  <cols>
    <col min="1" max="1" width="11" style="149" customWidth="1"/>
    <col min="2" max="2" width="7.44140625" style="149" customWidth="1"/>
    <col min="3" max="3" width="7.44140625" style="152" customWidth="1"/>
    <col min="4" max="4" width="7.44140625" style="151" customWidth="1"/>
    <col min="5" max="5" width="7.44140625" style="149" customWidth="1"/>
    <col min="6" max="6" width="7.44140625" style="150" customWidth="1"/>
    <col min="7" max="7" width="7.44140625" style="149" customWidth="1"/>
    <col min="8" max="8" width="7.44140625" style="151" customWidth="1"/>
    <col min="9" max="10" width="7.44140625" style="149" customWidth="1"/>
    <col min="11" max="11" width="7.44140625" style="150" customWidth="1"/>
    <col min="12" max="21" width="7.44140625" style="149" customWidth="1"/>
    <col min="22" max="28" width="10" style="149" customWidth="1"/>
    <col min="29" max="32" width="9.109375" style="149" customWidth="1"/>
    <col min="33" max="38" width="4.33203125" style="149" customWidth="1"/>
    <col min="39" max="39" width="9" style="149" customWidth="1"/>
    <col min="40" max="16384" width="9" style="149"/>
  </cols>
  <sheetData>
    <row r="1" spans="1:14" ht="18.75" customHeight="1" x14ac:dyDescent="0.2">
      <c r="A1" s="88" t="s">
        <v>324</v>
      </c>
      <c r="B1" s="63"/>
      <c r="C1" s="162"/>
      <c r="E1" s="63"/>
      <c r="F1" s="63"/>
      <c r="G1" s="154"/>
      <c r="I1" s="63"/>
      <c r="J1" s="63"/>
      <c r="K1" s="63"/>
      <c r="L1" s="63"/>
      <c r="M1" s="63"/>
    </row>
    <row r="2" spans="1:14" s="153" customFormat="1" ht="15" customHeight="1" x14ac:dyDescent="0.2">
      <c r="A2" s="65"/>
      <c r="B2" s="65"/>
      <c r="C2" s="156"/>
      <c r="D2" s="65"/>
      <c r="E2" s="65"/>
      <c r="F2" s="65"/>
      <c r="G2" s="161"/>
      <c r="H2" s="65"/>
      <c r="I2" s="65"/>
      <c r="J2" s="65"/>
      <c r="K2" s="65"/>
      <c r="L2" s="65"/>
      <c r="M2" s="65"/>
      <c r="N2" s="161" t="s">
        <v>150</v>
      </c>
    </row>
    <row r="3" spans="1:14" s="153" customFormat="1" ht="18" customHeight="1" x14ac:dyDescent="0.2">
      <c r="A3" s="160" t="s">
        <v>275</v>
      </c>
      <c r="B3" s="160" t="s">
        <v>323</v>
      </c>
      <c r="C3" s="160" t="s">
        <v>322</v>
      </c>
      <c r="D3" s="160" t="s">
        <v>321</v>
      </c>
      <c r="E3" s="160" t="s">
        <v>320</v>
      </c>
      <c r="F3" s="160" t="s">
        <v>319</v>
      </c>
      <c r="G3" s="160" t="s">
        <v>318</v>
      </c>
      <c r="H3" s="160" t="s">
        <v>317</v>
      </c>
      <c r="I3" s="160" t="s">
        <v>316</v>
      </c>
      <c r="J3" s="160" t="s">
        <v>315</v>
      </c>
      <c r="K3" s="160" t="s">
        <v>314</v>
      </c>
      <c r="L3" s="160" t="s">
        <v>313</v>
      </c>
      <c r="M3" s="160" t="s">
        <v>312</v>
      </c>
      <c r="N3" s="160" t="s">
        <v>311</v>
      </c>
    </row>
    <row r="4" spans="1:14" s="153" customFormat="1" ht="18" customHeight="1" x14ac:dyDescent="0.2">
      <c r="A4" s="160" t="s">
        <v>147</v>
      </c>
      <c r="B4" s="72">
        <v>1967</v>
      </c>
      <c r="C4" s="72">
        <v>3262</v>
      </c>
      <c r="D4" s="72">
        <v>3108</v>
      </c>
      <c r="E4" s="72">
        <v>3073</v>
      </c>
      <c r="F4" s="72">
        <v>4927</v>
      </c>
      <c r="G4" s="72">
        <v>2586</v>
      </c>
      <c r="H4" s="72">
        <v>4464</v>
      </c>
      <c r="I4" s="72">
        <v>4555</v>
      </c>
      <c r="J4" s="72">
        <v>3069</v>
      </c>
      <c r="K4" s="72">
        <v>2367</v>
      </c>
      <c r="L4" s="72">
        <v>2991</v>
      </c>
      <c r="M4" s="72">
        <v>2506</v>
      </c>
      <c r="N4" s="72">
        <v>38875</v>
      </c>
    </row>
    <row r="5" spans="1:14" s="153" customFormat="1" ht="18" customHeight="1" x14ac:dyDescent="0.2">
      <c r="A5" s="160" t="s">
        <v>146</v>
      </c>
      <c r="B5" s="159">
        <v>2035</v>
      </c>
      <c r="C5" s="159">
        <v>3335</v>
      </c>
      <c r="D5" s="159">
        <v>2953</v>
      </c>
      <c r="E5" s="159">
        <v>3833</v>
      </c>
      <c r="F5" s="159">
        <v>4256</v>
      </c>
      <c r="G5" s="159">
        <v>2879</v>
      </c>
      <c r="H5" s="159">
        <v>3530</v>
      </c>
      <c r="I5" s="159">
        <v>3044</v>
      </c>
      <c r="J5" s="159">
        <v>2307</v>
      </c>
      <c r="K5" s="159">
        <v>2198</v>
      </c>
      <c r="L5" s="159">
        <v>2496</v>
      </c>
      <c r="M5" s="159">
        <v>3052</v>
      </c>
      <c r="N5" s="72">
        <f t="shared" ref="N5:N10" si="0">SUM(B5:M5)</f>
        <v>35918</v>
      </c>
    </row>
    <row r="6" spans="1:14" s="153" customFormat="1" ht="18" customHeight="1" x14ac:dyDescent="0.2">
      <c r="A6" s="160" t="s">
        <v>145</v>
      </c>
      <c r="B6" s="159">
        <v>2024</v>
      </c>
      <c r="C6" s="159">
        <v>3729</v>
      </c>
      <c r="D6" s="159">
        <v>2952</v>
      </c>
      <c r="E6" s="159">
        <v>3172</v>
      </c>
      <c r="F6" s="159">
        <v>4399</v>
      </c>
      <c r="G6" s="159">
        <v>2949</v>
      </c>
      <c r="H6" s="159">
        <v>2585</v>
      </c>
      <c r="I6" s="159">
        <v>2556</v>
      </c>
      <c r="J6" s="159">
        <v>2411</v>
      </c>
      <c r="K6" s="159">
        <v>1706</v>
      </c>
      <c r="L6" s="159">
        <v>2557</v>
      </c>
      <c r="M6" s="159">
        <v>3225</v>
      </c>
      <c r="N6" s="72">
        <f t="shared" si="0"/>
        <v>34265</v>
      </c>
    </row>
    <row r="7" spans="1:14" s="153" customFormat="1" ht="18" customHeight="1" x14ac:dyDescent="0.2">
      <c r="A7" s="160" t="s">
        <v>144</v>
      </c>
      <c r="B7" s="159">
        <v>2087</v>
      </c>
      <c r="C7" s="159">
        <v>2752</v>
      </c>
      <c r="D7" s="159">
        <v>3254</v>
      </c>
      <c r="E7" s="159">
        <v>2840</v>
      </c>
      <c r="F7" s="159">
        <v>4298</v>
      </c>
      <c r="G7" s="159">
        <v>2664</v>
      </c>
      <c r="H7" s="159">
        <v>2869</v>
      </c>
      <c r="I7" s="159">
        <v>2395</v>
      </c>
      <c r="J7" s="159">
        <v>2068</v>
      </c>
      <c r="K7" s="159">
        <v>1699</v>
      </c>
      <c r="L7" s="159">
        <v>2247</v>
      </c>
      <c r="M7" s="159">
        <v>1349</v>
      </c>
      <c r="N7" s="72">
        <f t="shared" si="0"/>
        <v>30522</v>
      </c>
    </row>
    <row r="8" spans="1:14" s="153" customFormat="1" ht="18" customHeight="1" x14ac:dyDescent="0.2">
      <c r="A8" s="160" t="s">
        <v>310</v>
      </c>
      <c r="B8" s="159">
        <v>179</v>
      </c>
      <c r="C8" s="159">
        <v>180</v>
      </c>
      <c r="D8" s="159">
        <v>840</v>
      </c>
      <c r="E8" s="159">
        <v>1666</v>
      </c>
      <c r="F8" s="159">
        <v>1554</v>
      </c>
      <c r="G8" s="159">
        <v>1797</v>
      </c>
      <c r="H8" s="159">
        <v>1901</v>
      </c>
      <c r="I8" s="159">
        <v>2449</v>
      </c>
      <c r="J8" s="159">
        <v>1490</v>
      </c>
      <c r="K8" s="159">
        <v>621</v>
      </c>
      <c r="L8" s="159">
        <v>1819</v>
      </c>
      <c r="M8" s="159">
        <v>2317</v>
      </c>
      <c r="N8" s="72">
        <f t="shared" si="0"/>
        <v>16813</v>
      </c>
    </row>
    <row r="9" spans="1:14" s="153" customFormat="1" ht="18" customHeight="1" x14ac:dyDescent="0.2">
      <c r="A9" s="160" t="s">
        <v>309</v>
      </c>
      <c r="B9" s="159">
        <v>1467</v>
      </c>
      <c r="C9" s="159">
        <v>2569</v>
      </c>
      <c r="D9" s="159">
        <v>2010</v>
      </c>
      <c r="E9" s="159">
        <v>2486</v>
      </c>
      <c r="F9" s="159">
        <v>1599</v>
      </c>
      <c r="G9" s="159">
        <v>73</v>
      </c>
      <c r="H9" s="159">
        <v>2748</v>
      </c>
      <c r="I9" s="159">
        <v>2725</v>
      </c>
      <c r="J9" s="159">
        <v>1709</v>
      </c>
      <c r="K9" s="159">
        <v>1370</v>
      </c>
      <c r="L9" s="159">
        <v>1067</v>
      </c>
      <c r="M9" s="159">
        <v>2494</v>
      </c>
      <c r="N9" s="72">
        <f t="shared" si="0"/>
        <v>22317</v>
      </c>
    </row>
    <row r="10" spans="1:14" s="153" customFormat="1" ht="18" customHeight="1" x14ac:dyDescent="0.2">
      <c r="A10" s="160" t="s">
        <v>308</v>
      </c>
      <c r="B10" s="159">
        <v>2264</v>
      </c>
      <c r="C10" s="159">
        <v>2525</v>
      </c>
      <c r="D10" s="159">
        <v>1840</v>
      </c>
      <c r="E10" s="159">
        <v>2441</v>
      </c>
      <c r="F10" s="159">
        <v>3798</v>
      </c>
      <c r="G10" s="159">
        <v>2661</v>
      </c>
      <c r="H10" s="159">
        <v>2842</v>
      </c>
      <c r="I10" s="159">
        <v>2345</v>
      </c>
      <c r="J10" s="159">
        <v>1738</v>
      </c>
      <c r="K10" s="159">
        <v>1792</v>
      </c>
      <c r="L10" s="159">
        <v>2436</v>
      </c>
      <c r="M10" s="159">
        <v>3038</v>
      </c>
      <c r="N10" s="72">
        <f t="shared" si="0"/>
        <v>29720</v>
      </c>
    </row>
    <row r="11" spans="1:14" s="153" customFormat="1" ht="15" customHeight="1" x14ac:dyDescent="0.2">
      <c r="A11" s="158"/>
      <c r="B11" s="157"/>
      <c r="C11" s="156"/>
      <c r="D11" s="155"/>
      <c r="E11" s="155"/>
      <c r="F11" s="155"/>
      <c r="G11" s="155"/>
      <c r="H11" s="65"/>
      <c r="I11" s="65"/>
      <c r="J11" s="65"/>
      <c r="K11" s="65"/>
      <c r="L11" s="65"/>
      <c r="N11" s="154" t="s">
        <v>253</v>
      </c>
    </row>
  </sheetData>
  <phoneticPr fontId="3"/>
  <pageMargins left="0.78740157480314965" right="0.78740157480314965" top="0.59055118110236227" bottom="0.59055118110236227" header="0.51181102362204722" footer="0.51181102362204722"/>
  <pageSetup paperSize="9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1313-9257-4032-B787-1437F8C56E89}">
  <dimension ref="A1:Q47"/>
  <sheetViews>
    <sheetView showGridLines="0" zoomScale="120" zoomScaleNormal="120" workbookViewId="0"/>
  </sheetViews>
  <sheetFormatPr defaultColWidth="8.44140625" defaultRowHeight="10.8" x14ac:dyDescent="0.2"/>
  <cols>
    <col min="1" max="1" width="7.77734375" style="35" customWidth="1"/>
    <col min="2" max="2" width="7.77734375" style="47" customWidth="1"/>
    <col min="3" max="3" width="7.77734375" style="34" customWidth="1"/>
    <col min="4" max="4" width="7.77734375" style="49" customWidth="1"/>
    <col min="5" max="5" width="9.33203125" style="47" customWidth="1"/>
    <col min="6" max="6" width="7.77734375" style="48" customWidth="1"/>
    <col min="7" max="7" width="7.77734375" style="47" customWidth="1"/>
    <col min="8" max="8" width="7.77734375" style="49" customWidth="1"/>
    <col min="9" max="11" width="7.77734375" style="47" customWidth="1"/>
    <col min="12" max="12" width="7.77734375" style="48" customWidth="1"/>
    <col min="13" max="15" width="7.77734375" style="47" customWidth="1"/>
    <col min="16" max="16" width="0.6640625" style="47" customWidth="1"/>
    <col min="17" max="17" width="8.109375" style="47" customWidth="1"/>
    <col min="18" max="16384" width="8.44140625" style="47"/>
  </cols>
  <sheetData>
    <row r="1" spans="1:17" ht="18.75" customHeight="1" x14ac:dyDescent="0.2">
      <c r="A1" s="177" t="s">
        <v>346</v>
      </c>
    </row>
    <row r="2" spans="1:17" ht="16.5" customHeight="1" x14ac:dyDescent="0.2">
      <c r="A2" s="96" t="s">
        <v>345</v>
      </c>
      <c r="Q2" s="32" t="s">
        <v>344</v>
      </c>
    </row>
    <row r="3" spans="1:17" ht="12.75" customHeight="1" x14ac:dyDescent="0.2">
      <c r="A3" s="211" t="s">
        <v>343</v>
      </c>
      <c r="B3" s="211"/>
      <c r="C3" s="211"/>
      <c r="D3" s="211"/>
      <c r="E3" s="211"/>
      <c r="F3" s="211"/>
      <c r="G3" s="211"/>
      <c r="H3" s="234" t="s">
        <v>342</v>
      </c>
      <c r="I3" s="234"/>
      <c r="J3" s="234" t="s">
        <v>341</v>
      </c>
      <c r="K3" s="234"/>
      <c r="L3" s="234"/>
      <c r="M3" s="275" t="s">
        <v>340</v>
      </c>
      <c r="N3" s="234" t="s">
        <v>62</v>
      </c>
      <c r="O3" s="234" t="s">
        <v>339</v>
      </c>
      <c r="Q3" s="276" t="s">
        <v>338</v>
      </c>
    </row>
    <row r="4" spans="1:17" ht="12.75" customHeight="1" x14ac:dyDescent="0.2">
      <c r="A4" s="211" t="s">
        <v>337</v>
      </c>
      <c r="B4" s="211" t="s">
        <v>336</v>
      </c>
      <c r="C4" s="211" t="s">
        <v>335</v>
      </c>
      <c r="D4" s="211" t="s">
        <v>334</v>
      </c>
      <c r="E4" s="274" t="s">
        <v>333</v>
      </c>
      <c r="F4" s="211" t="s">
        <v>332</v>
      </c>
      <c r="G4" s="211" t="s">
        <v>331</v>
      </c>
      <c r="H4" s="274" t="s">
        <v>330</v>
      </c>
      <c r="I4" s="274" t="s">
        <v>329</v>
      </c>
      <c r="J4" s="211" t="s">
        <v>328</v>
      </c>
      <c r="K4" s="211" t="s">
        <v>327</v>
      </c>
      <c r="L4" s="274" t="s">
        <v>326</v>
      </c>
      <c r="M4" s="234"/>
      <c r="N4" s="234"/>
      <c r="O4" s="234"/>
      <c r="Q4" s="277"/>
    </row>
    <row r="5" spans="1:17" ht="12.75" customHeight="1" x14ac:dyDescent="0.2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34"/>
      <c r="N5" s="234"/>
      <c r="O5" s="234"/>
      <c r="Q5" s="278"/>
    </row>
    <row r="6" spans="1:17" ht="12.75" customHeight="1" x14ac:dyDescent="0.2">
      <c r="A6" s="176">
        <v>7</v>
      </c>
      <c r="B6" s="176">
        <v>6</v>
      </c>
      <c r="C6" s="176">
        <v>32</v>
      </c>
      <c r="D6" s="176">
        <v>10</v>
      </c>
      <c r="E6" s="176">
        <v>18</v>
      </c>
      <c r="F6" s="176"/>
      <c r="G6" s="176">
        <v>3</v>
      </c>
      <c r="H6" s="176">
        <v>11</v>
      </c>
      <c r="I6" s="176">
        <v>10</v>
      </c>
      <c r="J6" s="176">
        <v>26</v>
      </c>
      <c r="K6" s="176">
        <v>3</v>
      </c>
      <c r="L6" s="176">
        <v>10</v>
      </c>
      <c r="M6" s="176"/>
      <c r="N6" s="176"/>
      <c r="O6" s="176">
        <v>136</v>
      </c>
      <c r="P6" s="34"/>
      <c r="Q6" s="175">
        <v>14</v>
      </c>
    </row>
    <row r="7" spans="1:17" s="172" customFormat="1" ht="12.75" customHeight="1" x14ac:dyDescent="0.2">
      <c r="A7" s="173"/>
      <c r="B7" s="173"/>
      <c r="C7" s="173"/>
      <c r="D7" s="173"/>
      <c r="E7" s="173"/>
      <c r="F7" s="173"/>
      <c r="G7" s="173">
        <v>1</v>
      </c>
      <c r="H7" s="173"/>
      <c r="I7" s="173">
        <v>2</v>
      </c>
      <c r="J7" s="173">
        <v>2</v>
      </c>
      <c r="K7" s="173"/>
      <c r="L7" s="173"/>
      <c r="M7" s="173"/>
      <c r="N7" s="173"/>
      <c r="O7" s="173">
        <v>5</v>
      </c>
      <c r="P7" s="174"/>
      <c r="Q7" s="173"/>
    </row>
    <row r="8" spans="1:17" s="169" customFormat="1" ht="12.75" customHeight="1" x14ac:dyDescent="0.2">
      <c r="A8" s="170"/>
      <c r="B8" s="170">
        <v>2</v>
      </c>
      <c r="C8" s="170">
        <v>5</v>
      </c>
      <c r="D8" s="170">
        <v>3</v>
      </c>
      <c r="E8" s="170"/>
      <c r="F8" s="170"/>
      <c r="G8" s="170">
        <v>1</v>
      </c>
      <c r="H8" s="170"/>
      <c r="I8" s="170">
        <v>3</v>
      </c>
      <c r="J8" s="170">
        <v>4</v>
      </c>
      <c r="K8" s="170"/>
      <c r="L8" s="170">
        <v>5</v>
      </c>
      <c r="M8" s="170"/>
      <c r="N8" s="170"/>
      <c r="O8" s="170">
        <v>23</v>
      </c>
      <c r="P8" s="171"/>
      <c r="Q8" s="170"/>
    </row>
    <row r="9" spans="1:17" s="166" customFormat="1" ht="12.75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8"/>
      <c r="Q9" s="167">
        <v>14</v>
      </c>
    </row>
    <row r="10" spans="1:17" s="163" customFormat="1" ht="12.75" customHeight="1" x14ac:dyDescent="0.2">
      <c r="A10" s="164">
        <v>7</v>
      </c>
      <c r="B10" s="164">
        <v>4</v>
      </c>
      <c r="C10" s="164">
        <v>27</v>
      </c>
      <c r="D10" s="164">
        <v>7</v>
      </c>
      <c r="E10" s="164">
        <v>18</v>
      </c>
      <c r="F10" s="164"/>
      <c r="G10" s="164">
        <v>1</v>
      </c>
      <c r="H10" s="164">
        <v>11</v>
      </c>
      <c r="I10" s="164">
        <v>5</v>
      </c>
      <c r="J10" s="164">
        <v>20</v>
      </c>
      <c r="K10" s="164">
        <v>3</v>
      </c>
      <c r="L10" s="164">
        <v>5</v>
      </c>
      <c r="M10" s="164"/>
      <c r="N10" s="164"/>
      <c r="O10" s="164">
        <v>108</v>
      </c>
      <c r="P10" s="165"/>
      <c r="Q10" s="164"/>
    </row>
    <row r="11" spans="1:17" ht="12.75" customHeight="1" x14ac:dyDescent="0.2">
      <c r="A11" s="35" t="s">
        <v>325</v>
      </c>
    </row>
    <row r="12" spans="1:17" ht="15" customHeight="1" x14ac:dyDescent="0.2"/>
    <row r="13" spans="1:17" ht="18.75" customHeight="1" x14ac:dyDescent="0.2"/>
    <row r="14" spans="1:17" ht="18.75" customHeight="1" x14ac:dyDescent="0.2"/>
    <row r="15" spans="1:17" ht="18.75" customHeight="1" x14ac:dyDescent="0.2"/>
    <row r="16" spans="1:17" ht="18.75" customHeight="1" x14ac:dyDescent="0.2"/>
    <row r="17" spans="1:17" ht="18.75" customHeight="1" x14ac:dyDescent="0.2"/>
    <row r="18" spans="1:17" ht="18.75" customHeight="1" x14ac:dyDescent="0.2"/>
    <row r="19" spans="1:17" ht="18.75" customHeight="1" x14ac:dyDescent="0.2"/>
    <row r="20" spans="1:17" ht="18.75" customHeight="1" x14ac:dyDescent="0.2"/>
    <row r="21" spans="1:17" ht="18.75" customHeight="1" x14ac:dyDescent="0.2"/>
    <row r="22" spans="1:17" ht="18.75" customHeight="1" x14ac:dyDescent="0.2"/>
    <row r="23" spans="1:17" ht="18.75" customHeight="1" x14ac:dyDescent="0.2"/>
    <row r="24" spans="1:17" ht="18.75" customHeight="1" x14ac:dyDescent="0.2"/>
    <row r="25" spans="1:17" ht="18.75" customHeight="1" x14ac:dyDescent="0.2"/>
    <row r="26" spans="1:17" ht="18.75" customHeight="1" x14ac:dyDescent="0.2"/>
    <row r="27" spans="1:17" ht="18.75" customHeight="1" x14ac:dyDescent="0.2"/>
    <row r="28" spans="1:17" ht="18.75" customHeight="1" x14ac:dyDescent="0.2"/>
    <row r="29" spans="1:17" ht="18.75" customHeight="1" x14ac:dyDescent="0.2"/>
    <row r="30" spans="1:17" ht="15" customHeight="1" x14ac:dyDescent="0.2"/>
    <row r="31" spans="1:17" ht="15" customHeight="1" x14ac:dyDescent="0.2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</row>
    <row r="32" spans="1:1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mergeCells count="20">
    <mergeCell ref="A31:Q31"/>
    <mergeCell ref="Q3:Q5"/>
    <mergeCell ref="A4:A5"/>
    <mergeCell ref="B4:B5"/>
    <mergeCell ref="C4:C5"/>
    <mergeCell ref="D4:D5"/>
    <mergeCell ref="E4:E5"/>
    <mergeCell ref="F4:F5"/>
    <mergeCell ref="G4:G5"/>
    <mergeCell ref="H4:H5"/>
    <mergeCell ref="A3:G3"/>
    <mergeCell ref="H3:I3"/>
    <mergeCell ref="J3:L3"/>
    <mergeCell ref="M3:M5"/>
    <mergeCell ref="N3:N5"/>
    <mergeCell ref="O3:O5"/>
    <mergeCell ref="J4:J5"/>
    <mergeCell ref="K4:K5"/>
    <mergeCell ref="L4:L5"/>
    <mergeCell ref="I4:I5"/>
  </mergeCells>
  <phoneticPr fontId="3"/>
  <pageMargins left="0.78740157480314965" right="0.78740157480314965" top="0.59055118110236227" bottom="0.59055118110236227" header="0.51181102362204722" footer="0.51181102362204722"/>
  <pageSetup paperSize="9" firstPageNumber="0" orientation="landscape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143A5-77AF-439C-99D7-05BBB009113A}">
  <dimension ref="A1:G56"/>
  <sheetViews>
    <sheetView showGridLines="0" zoomScaleNormal="100" workbookViewId="0"/>
  </sheetViews>
  <sheetFormatPr defaultColWidth="9" defaultRowHeight="10.8" x14ac:dyDescent="0.2"/>
  <cols>
    <col min="1" max="1" width="6.21875" style="178" customWidth="1"/>
    <col min="2" max="2" width="13.77734375" style="178" customWidth="1"/>
    <col min="3" max="3" width="25.109375" style="178" customWidth="1"/>
    <col min="4" max="4" width="6.21875" style="179" customWidth="1"/>
    <col min="5" max="5" width="24.6640625" style="178" customWidth="1"/>
    <col min="6" max="6" width="26.88671875" style="178" customWidth="1"/>
    <col min="7" max="7" width="22.6640625" style="178" bestFit="1" customWidth="1"/>
    <col min="8" max="16384" width="9" style="178"/>
  </cols>
  <sheetData>
    <row r="1" spans="1:7" s="179" customFormat="1" ht="15.75" customHeight="1" x14ac:dyDescent="0.2">
      <c r="A1" s="188" t="s">
        <v>427</v>
      </c>
      <c r="B1" s="39" t="s">
        <v>426</v>
      </c>
      <c r="C1" s="39" t="s">
        <v>425</v>
      </c>
      <c r="D1" s="39" t="s">
        <v>424</v>
      </c>
      <c r="E1" s="39" t="s">
        <v>423</v>
      </c>
      <c r="F1" s="39" t="s">
        <v>422</v>
      </c>
      <c r="G1" s="39" t="s">
        <v>421</v>
      </c>
    </row>
    <row r="2" spans="1:7" ht="43.2" x14ac:dyDescent="0.2">
      <c r="A2" s="234" t="s">
        <v>420</v>
      </c>
      <c r="B2" s="39" t="s">
        <v>365</v>
      </c>
      <c r="C2" s="184" t="s">
        <v>419</v>
      </c>
      <c r="D2" s="39" t="s">
        <v>418</v>
      </c>
      <c r="E2" s="181" t="s">
        <v>362</v>
      </c>
      <c r="F2" s="181" t="s">
        <v>361</v>
      </c>
      <c r="G2" s="187" t="s">
        <v>417</v>
      </c>
    </row>
    <row r="3" spans="1:7" ht="15.75" customHeight="1" x14ac:dyDescent="0.2">
      <c r="A3" s="234"/>
      <c r="B3" s="39" t="s">
        <v>412</v>
      </c>
      <c r="C3" s="181" t="s">
        <v>416</v>
      </c>
      <c r="D3" s="39"/>
      <c r="E3" s="181" t="s">
        <v>415</v>
      </c>
      <c r="F3" s="181" t="s">
        <v>414</v>
      </c>
      <c r="G3" s="180" t="s">
        <v>413</v>
      </c>
    </row>
    <row r="4" spans="1:7" ht="15.75" customHeight="1" x14ac:dyDescent="0.2">
      <c r="A4" s="234"/>
      <c r="B4" s="186" t="s">
        <v>412</v>
      </c>
      <c r="C4" s="185" t="s">
        <v>411</v>
      </c>
      <c r="D4" s="185"/>
      <c r="E4" s="185" t="s">
        <v>410</v>
      </c>
      <c r="F4" s="185" t="s">
        <v>409</v>
      </c>
      <c r="G4" s="180" t="s">
        <v>408</v>
      </c>
    </row>
    <row r="5" spans="1:7" ht="15.75" customHeight="1" x14ac:dyDescent="0.2">
      <c r="A5" s="234"/>
      <c r="B5" s="39" t="s">
        <v>351</v>
      </c>
      <c r="C5" s="181" t="s">
        <v>407</v>
      </c>
      <c r="D5" s="39"/>
      <c r="E5" s="184" t="s">
        <v>406</v>
      </c>
      <c r="F5" s="181" t="s">
        <v>353</v>
      </c>
      <c r="G5" s="180" t="s">
        <v>405</v>
      </c>
    </row>
    <row r="6" spans="1:7" ht="15.75" customHeight="1" x14ac:dyDescent="0.2">
      <c r="A6" s="234"/>
      <c r="B6" s="39" t="s">
        <v>351</v>
      </c>
      <c r="C6" s="181" t="s">
        <v>404</v>
      </c>
      <c r="D6" s="39"/>
      <c r="E6" s="181" t="s">
        <v>403</v>
      </c>
      <c r="F6" s="181" t="s">
        <v>348</v>
      </c>
      <c r="G6" s="180" t="s">
        <v>402</v>
      </c>
    </row>
    <row r="7" spans="1:7" ht="15.75" customHeight="1" x14ac:dyDescent="0.2">
      <c r="A7" s="278" t="s">
        <v>401</v>
      </c>
      <c r="B7" s="183" t="s">
        <v>400</v>
      </c>
      <c r="C7" s="182" t="s">
        <v>399</v>
      </c>
      <c r="D7" s="183" t="s">
        <v>396</v>
      </c>
      <c r="E7" s="182" t="s">
        <v>395</v>
      </c>
      <c r="F7" s="182" t="s">
        <v>394</v>
      </c>
      <c r="G7" s="180" t="s">
        <v>358</v>
      </c>
    </row>
    <row r="8" spans="1:7" ht="15.75" customHeight="1" x14ac:dyDescent="0.2">
      <c r="A8" s="234"/>
      <c r="B8" s="39" t="s">
        <v>398</v>
      </c>
      <c r="C8" s="181" t="s">
        <v>397</v>
      </c>
      <c r="D8" s="39" t="s">
        <v>396</v>
      </c>
      <c r="E8" s="181" t="s">
        <v>395</v>
      </c>
      <c r="F8" s="181" t="s">
        <v>394</v>
      </c>
      <c r="G8" s="180" t="s">
        <v>393</v>
      </c>
    </row>
    <row r="9" spans="1:7" ht="15.75" customHeight="1" x14ac:dyDescent="0.2">
      <c r="A9" s="234"/>
      <c r="B9" s="39" t="s">
        <v>384</v>
      </c>
      <c r="C9" s="181" t="s">
        <v>392</v>
      </c>
      <c r="D9" s="39" t="s">
        <v>382</v>
      </c>
      <c r="E9" s="181" t="s">
        <v>373</v>
      </c>
      <c r="F9" s="181" t="s">
        <v>372</v>
      </c>
      <c r="G9" s="180" t="s">
        <v>358</v>
      </c>
    </row>
    <row r="10" spans="1:7" ht="15.75" customHeight="1" x14ac:dyDescent="0.2">
      <c r="A10" s="234"/>
      <c r="B10" s="39" t="s">
        <v>384</v>
      </c>
      <c r="C10" s="181" t="s">
        <v>391</v>
      </c>
      <c r="D10" s="39" t="s">
        <v>382</v>
      </c>
      <c r="E10" s="181" t="s">
        <v>390</v>
      </c>
      <c r="F10" s="181" t="s">
        <v>389</v>
      </c>
      <c r="G10" s="180" t="s">
        <v>388</v>
      </c>
    </row>
    <row r="11" spans="1:7" ht="15.75" customHeight="1" x14ac:dyDescent="0.2">
      <c r="A11" s="234"/>
      <c r="B11" s="39" t="s">
        <v>384</v>
      </c>
      <c r="C11" s="181" t="s">
        <v>387</v>
      </c>
      <c r="D11" s="39" t="s">
        <v>382</v>
      </c>
      <c r="E11" s="181" t="s">
        <v>381</v>
      </c>
      <c r="F11" s="181" t="s">
        <v>380</v>
      </c>
      <c r="G11" s="180" t="s">
        <v>385</v>
      </c>
    </row>
    <row r="12" spans="1:7" ht="15.75" customHeight="1" x14ac:dyDescent="0.2">
      <c r="A12" s="234"/>
      <c r="B12" s="39" t="s">
        <v>384</v>
      </c>
      <c r="C12" s="181" t="s">
        <v>386</v>
      </c>
      <c r="D12" s="39" t="s">
        <v>382</v>
      </c>
      <c r="E12" s="181" t="s">
        <v>381</v>
      </c>
      <c r="F12" s="181" t="s">
        <v>380</v>
      </c>
      <c r="G12" s="180" t="s">
        <v>385</v>
      </c>
    </row>
    <row r="13" spans="1:7" ht="15.75" customHeight="1" x14ac:dyDescent="0.2">
      <c r="A13" s="234"/>
      <c r="B13" s="39" t="s">
        <v>384</v>
      </c>
      <c r="C13" s="181" t="s">
        <v>383</v>
      </c>
      <c r="D13" s="39" t="s">
        <v>382</v>
      </c>
      <c r="E13" s="181" t="s">
        <v>381</v>
      </c>
      <c r="F13" s="181" t="s">
        <v>380</v>
      </c>
      <c r="G13" s="180" t="s">
        <v>379</v>
      </c>
    </row>
    <row r="14" spans="1:7" ht="15.75" customHeight="1" x14ac:dyDescent="0.2">
      <c r="A14" s="234"/>
      <c r="B14" s="39" t="s">
        <v>371</v>
      </c>
      <c r="C14" s="181" t="s">
        <v>378</v>
      </c>
      <c r="D14" s="39" t="s">
        <v>374</v>
      </c>
      <c r="E14" s="181" t="s">
        <v>377</v>
      </c>
      <c r="F14" s="181" t="s">
        <v>376</v>
      </c>
      <c r="G14" s="180" t="s">
        <v>358</v>
      </c>
    </row>
    <row r="15" spans="1:7" ht="15.75" customHeight="1" x14ac:dyDescent="0.2">
      <c r="A15" s="234"/>
      <c r="B15" s="39" t="s">
        <v>371</v>
      </c>
      <c r="C15" s="181" t="s">
        <v>375</v>
      </c>
      <c r="D15" s="39" t="s">
        <v>374</v>
      </c>
      <c r="E15" s="181" t="s">
        <v>373</v>
      </c>
      <c r="F15" s="181" t="s">
        <v>372</v>
      </c>
      <c r="G15" s="180" t="s">
        <v>358</v>
      </c>
    </row>
    <row r="16" spans="1:7" ht="15.75" customHeight="1" x14ac:dyDescent="0.2">
      <c r="A16" s="234"/>
      <c r="B16" s="39" t="s">
        <v>371</v>
      </c>
      <c r="C16" s="181" t="s">
        <v>370</v>
      </c>
      <c r="D16" s="39" t="s">
        <v>369</v>
      </c>
      <c r="E16" s="181" t="s">
        <v>368</v>
      </c>
      <c r="F16" s="181" t="s">
        <v>367</v>
      </c>
      <c r="G16" s="180" t="s">
        <v>366</v>
      </c>
    </row>
    <row r="17" spans="1:7" ht="15.75" customHeight="1" x14ac:dyDescent="0.2">
      <c r="A17" s="234"/>
      <c r="B17" s="39" t="s">
        <v>365</v>
      </c>
      <c r="C17" s="181" t="s">
        <v>364</v>
      </c>
      <c r="D17" s="39" t="s">
        <v>363</v>
      </c>
      <c r="E17" s="181" t="s">
        <v>362</v>
      </c>
      <c r="F17" s="181" t="s">
        <v>361</v>
      </c>
      <c r="G17" s="180" t="s">
        <v>358</v>
      </c>
    </row>
    <row r="18" spans="1:7" ht="15.75" customHeight="1" x14ac:dyDescent="0.2">
      <c r="A18" s="234"/>
      <c r="B18" s="39" t="s">
        <v>351</v>
      </c>
      <c r="C18" s="181" t="s">
        <v>360</v>
      </c>
      <c r="D18" s="39"/>
      <c r="E18" s="181" t="s">
        <v>359</v>
      </c>
      <c r="F18" s="181" t="s">
        <v>348</v>
      </c>
      <c r="G18" s="180" t="s">
        <v>358</v>
      </c>
    </row>
    <row r="19" spans="1:7" ht="15.75" customHeight="1" x14ac:dyDescent="0.2">
      <c r="A19" s="234"/>
      <c r="B19" s="39" t="s">
        <v>351</v>
      </c>
      <c r="C19" s="181" t="s">
        <v>357</v>
      </c>
      <c r="D19" s="39"/>
      <c r="E19" s="181" t="s">
        <v>356</v>
      </c>
      <c r="F19" s="181" t="s">
        <v>348</v>
      </c>
      <c r="G19" s="180" t="s">
        <v>352</v>
      </c>
    </row>
    <row r="20" spans="1:7" ht="15.75" customHeight="1" x14ac:dyDescent="0.2">
      <c r="A20" s="234"/>
      <c r="B20" s="39" t="s">
        <v>351</v>
      </c>
      <c r="C20" s="181" t="s">
        <v>355</v>
      </c>
      <c r="D20" s="39"/>
      <c r="E20" s="181" t="s">
        <v>354</v>
      </c>
      <c r="F20" s="181" t="s">
        <v>353</v>
      </c>
      <c r="G20" s="180" t="s">
        <v>352</v>
      </c>
    </row>
    <row r="21" spans="1:7" ht="15.75" customHeight="1" x14ac:dyDescent="0.2">
      <c r="A21" s="234"/>
      <c r="B21" s="39" t="s">
        <v>351</v>
      </c>
      <c r="C21" s="181" t="s">
        <v>350</v>
      </c>
      <c r="D21" s="39"/>
      <c r="E21" s="181" t="s">
        <v>349</v>
      </c>
      <c r="F21" s="181" t="s">
        <v>348</v>
      </c>
      <c r="G21" s="180" t="s">
        <v>347</v>
      </c>
    </row>
    <row r="22" spans="1:7" ht="15" customHeight="1" x14ac:dyDescent="0.2"/>
    <row r="23" spans="1:7" ht="18.75" customHeight="1" x14ac:dyDescent="0.2"/>
    <row r="24" spans="1:7" ht="18.75" customHeight="1" x14ac:dyDescent="0.2"/>
    <row r="25" spans="1:7" ht="18.75" customHeight="1" x14ac:dyDescent="0.2"/>
    <row r="26" spans="1:7" ht="18.75" customHeight="1" x14ac:dyDescent="0.2"/>
    <row r="27" spans="1:7" ht="18.75" customHeight="1" x14ac:dyDescent="0.2"/>
    <row r="28" spans="1:7" ht="18.75" customHeight="1" x14ac:dyDescent="0.2"/>
    <row r="29" spans="1:7" ht="18.75" customHeight="1" x14ac:dyDescent="0.2"/>
    <row r="30" spans="1:7" ht="18.75" customHeight="1" x14ac:dyDescent="0.2"/>
    <row r="31" spans="1:7" ht="18.75" customHeight="1" x14ac:dyDescent="0.2"/>
    <row r="32" spans="1:7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</sheetData>
  <mergeCells count="2">
    <mergeCell ref="A2:A6"/>
    <mergeCell ref="A7:A21"/>
  </mergeCells>
  <phoneticPr fontId="3"/>
  <pageMargins left="0.78740157480314965" right="0.78740157480314965" top="0.59055118110236227" bottom="0.59055118110236227" header="0.51181102362204722" footer="0.51181102362204722"/>
  <pageSetup paperSize="9" firstPageNumber="0" orientation="landscape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8C52-CB9D-4EB4-A37C-B4C116ECF78A}">
  <dimension ref="A1:G31"/>
  <sheetViews>
    <sheetView showGridLines="0" zoomScaleNormal="100" workbookViewId="0"/>
  </sheetViews>
  <sheetFormatPr defaultColWidth="9" defaultRowHeight="15.75" customHeight="1" x14ac:dyDescent="0.2"/>
  <cols>
    <col min="1" max="1" width="6.21875" style="178" customWidth="1"/>
    <col min="2" max="2" width="13.77734375" style="178" customWidth="1"/>
    <col min="3" max="3" width="25.109375" style="178" customWidth="1"/>
    <col min="4" max="4" width="6.21875" style="179" customWidth="1"/>
    <col min="5" max="5" width="24.6640625" style="178" customWidth="1"/>
    <col min="6" max="6" width="26.88671875" style="178" bestFit="1" customWidth="1"/>
    <col min="7" max="7" width="22.6640625" style="178" bestFit="1" customWidth="1"/>
    <col min="8" max="16384" width="9" style="178"/>
  </cols>
  <sheetData>
    <row r="1" spans="1:7" s="179" customFormat="1" ht="15.75" customHeight="1" x14ac:dyDescent="0.2">
      <c r="A1" s="188" t="s">
        <v>427</v>
      </c>
      <c r="B1" s="39" t="s">
        <v>528</v>
      </c>
      <c r="C1" s="39" t="s">
        <v>527</v>
      </c>
      <c r="D1" s="39" t="s">
        <v>424</v>
      </c>
      <c r="E1" s="39" t="s">
        <v>423</v>
      </c>
      <c r="F1" s="39" t="s">
        <v>422</v>
      </c>
      <c r="G1" s="39" t="s">
        <v>421</v>
      </c>
    </row>
    <row r="2" spans="1:7" ht="15.75" customHeight="1" x14ac:dyDescent="0.2">
      <c r="A2" s="279" t="s">
        <v>401</v>
      </c>
      <c r="B2" s="183" t="s">
        <v>526</v>
      </c>
      <c r="C2" s="190" t="s">
        <v>525</v>
      </c>
      <c r="D2" s="183"/>
      <c r="E2" s="182" t="s">
        <v>522</v>
      </c>
      <c r="F2" s="182" t="s">
        <v>414</v>
      </c>
      <c r="G2" s="180" t="s">
        <v>524</v>
      </c>
    </row>
    <row r="3" spans="1:7" ht="15.75" customHeight="1" x14ac:dyDescent="0.2">
      <c r="A3" s="277"/>
      <c r="B3" s="39" t="s">
        <v>412</v>
      </c>
      <c r="C3" s="181" t="s">
        <v>523</v>
      </c>
      <c r="D3" s="39"/>
      <c r="E3" s="181" t="s">
        <v>522</v>
      </c>
      <c r="F3" s="181" t="s">
        <v>414</v>
      </c>
      <c r="G3" s="180" t="s">
        <v>521</v>
      </c>
    </row>
    <row r="4" spans="1:7" ht="15.75" customHeight="1" x14ac:dyDescent="0.2">
      <c r="A4" s="277"/>
      <c r="B4" s="39" t="s">
        <v>412</v>
      </c>
      <c r="C4" s="181" t="s">
        <v>520</v>
      </c>
      <c r="D4" s="39"/>
      <c r="E4" s="181" t="s">
        <v>519</v>
      </c>
      <c r="F4" s="181" t="s">
        <v>518</v>
      </c>
      <c r="G4" s="180" t="s">
        <v>517</v>
      </c>
    </row>
    <row r="5" spans="1:7" ht="15.75" customHeight="1" x14ac:dyDescent="0.2">
      <c r="A5" s="277"/>
      <c r="B5" s="39" t="s">
        <v>506</v>
      </c>
      <c r="C5" s="181" t="s">
        <v>516</v>
      </c>
      <c r="D5" s="39" t="s">
        <v>504</v>
      </c>
      <c r="E5" s="181" t="s">
        <v>515</v>
      </c>
      <c r="F5" s="181" t="s">
        <v>454</v>
      </c>
      <c r="G5" s="180" t="s">
        <v>358</v>
      </c>
    </row>
    <row r="6" spans="1:7" ht="15.75" customHeight="1" x14ac:dyDescent="0.2">
      <c r="A6" s="277"/>
      <c r="B6" s="39" t="s">
        <v>506</v>
      </c>
      <c r="C6" s="181" t="s">
        <v>514</v>
      </c>
      <c r="D6" s="39" t="s">
        <v>504</v>
      </c>
      <c r="E6" s="181" t="s">
        <v>513</v>
      </c>
      <c r="F6" s="181" t="s">
        <v>376</v>
      </c>
      <c r="G6" s="180" t="s">
        <v>358</v>
      </c>
    </row>
    <row r="7" spans="1:7" ht="15.75" customHeight="1" x14ac:dyDescent="0.2">
      <c r="A7" s="277"/>
      <c r="B7" s="39" t="s">
        <v>506</v>
      </c>
      <c r="C7" s="181" t="s">
        <v>512</v>
      </c>
      <c r="D7" s="39"/>
      <c r="E7" s="181" t="s">
        <v>511</v>
      </c>
      <c r="F7" s="181" t="s">
        <v>348</v>
      </c>
      <c r="G7" s="180" t="s">
        <v>358</v>
      </c>
    </row>
    <row r="8" spans="1:7" ht="15.75" customHeight="1" x14ac:dyDescent="0.2">
      <c r="A8" s="277"/>
      <c r="B8" s="39" t="s">
        <v>506</v>
      </c>
      <c r="C8" s="181" t="s">
        <v>510</v>
      </c>
      <c r="D8" s="39"/>
      <c r="E8" s="181" t="s">
        <v>509</v>
      </c>
      <c r="F8" s="181" t="s">
        <v>508</v>
      </c>
      <c r="G8" s="180" t="s">
        <v>507</v>
      </c>
    </row>
    <row r="9" spans="1:7" ht="15.75" customHeight="1" x14ac:dyDescent="0.2">
      <c r="A9" s="278"/>
      <c r="B9" s="39" t="s">
        <v>506</v>
      </c>
      <c r="C9" s="181" t="s">
        <v>505</v>
      </c>
      <c r="D9" s="39" t="s">
        <v>504</v>
      </c>
      <c r="E9" s="181" t="s">
        <v>503</v>
      </c>
      <c r="F9" s="181" t="s">
        <v>454</v>
      </c>
      <c r="G9" s="180" t="s">
        <v>502</v>
      </c>
    </row>
    <row r="10" spans="1:7" ht="15.75" customHeight="1" x14ac:dyDescent="0.2">
      <c r="A10" s="277" t="s">
        <v>501</v>
      </c>
      <c r="B10" s="183" t="s">
        <v>477</v>
      </c>
      <c r="C10" s="182" t="s">
        <v>500</v>
      </c>
      <c r="D10" s="183" t="s">
        <v>475</v>
      </c>
      <c r="E10" s="182" t="s">
        <v>489</v>
      </c>
      <c r="F10" s="182" t="s">
        <v>488</v>
      </c>
      <c r="G10" s="180" t="s">
        <v>499</v>
      </c>
    </row>
    <row r="11" spans="1:7" ht="15.75" customHeight="1" x14ac:dyDescent="0.2">
      <c r="A11" s="277"/>
      <c r="B11" s="183" t="s">
        <v>477</v>
      </c>
      <c r="C11" s="181" t="s">
        <v>498</v>
      </c>
      <c r="D11" s="39" t="s">
        <v>475</v>
      </c>
      <c r="E11" s="181" t="s">
        <v>497</v>
      </c>
      <c r="F11" s="181" t="s">
        <v>496</v>
      </c>
      <c r="G11" s="180" t="s">
        <v>495</v>
      </c>
    </row>
    <row r="12" spans="1:7" ht="15.75" customHeight="1" x14ac:dyDescent="0.2">
      <c r="A12" s="277"/>
      <c r="B12" s="183" t="s">
        <v>477</v>
      </c>
      <c r="C12" s="181" t="s">
        <v>494</v>
      </c>
      <c r="D12" s="39" t="s">
        <v>493</v>
      </c>
      <c r="E12" s="181" t="s">
        <v>492</v>
      </c>
      <c r="F12" s="181" t="s">
        <v>348</v>
      </c>
      <c r="G12" s="180" t="s">
        <v>491</v>
      </c>
    </row>
    <row r="13" spans="1:7" ht="15.75" customHeight="1" x14ac:dyDescent="0.2">
      <c r="A13" s="277"/>
      <c r="B13" s="183" t="s">
        <v>477</v>
      </c>
      <c r="C13" s="181" t="s">
        <v>490</v>
      </c>
      <c r="D13" s="39" t="s">
        <v>475</v>
      </c>
      <c r="E13" s="181" t="s">
        <v>489</v>
      </c>
      <c r="F13" s="181" t="s">
        <v>488</v>
      </c>
      <c r="G13" s="180" t="s">
        <v>487</v>
      </c>
    </row>
    <row r="14" spans="1:7" ht="15.75" customHeight="1" x14ac:dyDescent="0.2">
      <c r="A14" s="277"/>
      <c r="B14" s="183" t="s">
        <v>477</v>
      </c>
      <c r="C14" s="181" t="s">
        <v>486</v>
      </c>
      <c r="D14" s="39" t="s">
        <v>485</v>
      </c>
      <c r="E14" s="181" t="s">
        <v>484</v>
      </c>
      <c r="F14" s="185" t="s">
        <v>483</v>
      </c>
      <c r="G14" s="180" t="s">
        <v>482</v>
      </c>
    </row>
    <row r="15" spans="1:7" ht="15.75" customHeight="1" x14ac:dyDescent="0.2">
      <c r="A15" s="277"/>
      <c r="B15" s="183" t="s">
        <v>477</v>
      </c>
      <c r="C15" s="181" t="s">
        <v>481</v>
      </c>
      <c r="D15" s="39" t="s">
        <v>480</v>
      </c>
      <c r="E15" s="181" t="s">
        <v>479</v>
      </c>
      <c r="F15" s="181" t="s">
        <v>478</v>
      </c>
      <c r="G15" s="180" t="s">
        <v>472</v>
      </c>
    </row>
    <row r="16" spans="1:7" ht="15.75" customHeight="1" x14ac:dyDescent="0.2">
      <c r="A16" s="277"/>
      <c r="B16" s="183" t="s">
        <v>477</v>
      </c>
      <c r="C16" s="181" t="s">
        <v>476</v>
      </c>
      <c r="D16" s="39" t="s">
        <v>475</v>
      </c>
      <c r="E16" s="181" t="s">
        <v>474</v>
      </c>
      <c r="F16" s="189" t="s">
        <v>473</v>
      </c>
      <c r="G16" s="180" t="s">
        <v>472</v>
      </c>
    </row>
    <row r="17" spans="1:7" ht="15.75" customHeight="1" x14ac:dyDescent="0.2">
      <c r="A17" s="277"/>
      <c r="B17" s="39" t="s">
        <v>400</v>
      </c>
      <c r="C17" s="181" t="s">
        <v>471</v>
      </c>
      <c r="D17" s="39" t="s">
        <v>396</v>
      </c>
      <c r="E17" s="181" t="s">
        <v>434</v>
      </c>
      <c r="F17" s="181" t="s">
        <v>394</v>
      </c>
      <c r="G17" s="180" t="s">
        <v>470</v>
      </c>
    </row>
    <row r="18" spans="1:7" ht="15.75" customHeight="1" x14ac:dyDescent="0.2">
      <c r="A18" s="277"/>
      <c r="B18" s="39" t="s">
        <v>400</v>
      </c>
      <c r="C18" s="181" t="s">
        <v>469</v>
      </c>
      <c r="D18" s="39" t="s">
        <v>396</v>
      </c>
      <c r="E18" s="181" t="s">
        <v>468</v>
      </c>
      <c r="F18" s="181" t="s">
        <v>467</v>
      </c>
      <c r="G18" s="180" t="s">
        <v>466</v>
      </c>
    </row>
    <row r="19" spans="1:7" ht="15.75" customHeight="1" x14ac:dyDescent="0.2">
      <c r="A19" s="277"/>
      <c r="B19" s="39" t="s">
        <v>400</v>
      </c>
      <c r="C19" s="181" t="s">
        <v>465</v>
      </c>
      <c r="D19" s="39" t="s">
        <v>396</v>
      </c>
      <c r="E19" s="181" t="s">
        <v>464</v>
      </c>
      <c r="F19" s="181" t="s">
        <v>463</v>
      </c>
      <c r="G19" s="180" t="s">
        <v>462</v>
      </c>
    </row>
    <row r="20" spans="1:7" ht="15.75" customHeight="1" x14ac:dyDescent="0.2">
      <c r="A20" s="277"/>
      <c r="B20" s="39" t="s">
        <v>400</v>
      </c>
      <c r="C20" s="181" t="s">
        <v>461</v>
      </c>
      <c r="D20" s="39" t="s">
        <v>396</v>
      </c>
      <c r="E20" s="181" t="s">
        <v>460</v>
      </c>
      <c r="F20" s="181" t="s">
        <v>459</v>
      </c>
      <c r="G20" s="180" t="s">
        <v>458</v>
      </c>
    </row>
    <row r="21" spans="1:7" ht="15.75" customHeight="1" x14ac:dyDescent="0.2">
      <c r="A21" s="277"/>
      <c r="B21" s="39" t="s">
        <v>384</v>
      </c>
      <c r="C21" s="181" t="s">
        <v>457</v>
      </c>
      <c r="D21" s="39" t="s">
        <v>456</v>
      </c>
      <c r="E21" s="181" t="s">
        <v>455</v>
      </c>
      <c r="F21" s="181" t="s">
        <v>454</v>
      </c>
      <c r="G21" s="180" t="s">
        <v>446</v>
      </c>
    </row>
    <row r="22" spans="1:7" ht="15.75" customHeight="1" x14ac:dyDescent="0.2">
      <c r="A22" s="277"/>
      <c r="B22" s="39" t="s">
        <v>384</v>
      </c>
      <c r="C22" s="181" t="s">
        <v>453</v>
      </c>
      <c r="D22" s="39" t="s">
        <v>382</v>
      </c>
      <c r="E22" s="181" t="s">
        <v>452</v>
      </c>
      <c r="F22" s="181" t="s">
        <v>372</v>
      </c>
      <c r="G22" s="180" t="s">
        <v>446</v>
      </c>
    </row>
    <row r="23" spans="1:7" ht="15.75" customHeight="1" x14ac:dyDescent="0.2">
      <c r="A23" s="277"/>
      <c r="B23" s="39" t="s">
        <v>384</v>
      </c>
      <c r="C23" s="181" t="s">
        <v>451</v>
      </c>
      <c r="D23" s="39" t="s">
        <v>431</v>
      </c>
      <c r="E23" s="181" t="s">
        <v>443</v>
      </c>
      <c r="F23" s="181" t="s">
        <v>442</v>
      </c>
      <c r="G23" s="180" t="s">
        <v>446</v>
      </c>
    </row>
    <row r="24" spans="1:7" ht="15.75" customHeight="1" x14ac:dyDescent="0.2">
      <c r="A24" s="277"/>
      <c r="B24" s="39" t="s">
        <v>384</v>
      </c>
      <c r="C24" s="181" t="s">
        <v>450</v>
      </c>
      <c r="D24" s="39" t="s">
        <v>431</v>
      </c>
      <c r="E24" s="181" t="s">
        <v>443</v>
      </c>
      <c r="F24" s="181" t="s">
        <v>442</v>
      </c>
      <c r="G24" s="180" t="s">
        <v>446</v>
      </c>
    </row>
    <row r="25" spans="1:7" ht="15.75" customHeight="1" x14ac:dyDescent="0.2">
      <c r="A25" s="277"/>
      <c r="B25" s="39" t="s">
        <v>384</v>
      </c>
      <c r="C25" s="181" t="s">
        <v>449</v>
      </c>
      <c r="D25" s="39" t="s">
        <v>382</v>
      </c>
      <c r="E25" s="181" t="s">
        <v>448</v>
      </c>
      <c r="F25" s="181" t="s">
        <v>447</v>
      </c>
      <c r="G25" s="180" t="s">
        <v>446</v>
      </c>
    </row>
    <row r="26" spans="1:7" ht="15.75" customHeight="1" x14ac:dyDescent="0.2">
      <c r="A26" s="277"/>
      <c r="B26" s="39" t="s">
        <v>384</v>
      </c>
      <c r="C26" s="181" t="s">
        <v>391</v>
      </c>
      <c r="D26" s="39" t="s">
        <v>382</v>
      </c>
      <c r="E26" s="181" t="s">
        <v>443</v>
      </c>
      <c r="F26" s="181" t="s">
        <v>442</v>
      </c>
      <c r="G26" s="180" t="s">
        <v>441</v>
      </c>
    </row>
    <row r="27" spans="1:7" ht="15.75" customHeight="1" x14ac:dyDescent="0.2">
      <c r="A27" s="277"/>
      <c r="B27" s="39" t="s">
        <v>384</v>
      </c>
      <c r="C27" s="181" t="s">
        <v>445</v>
      </c>
      <c r="D27" s="39" t="s">
        <v>382</v>
      </c>
      <c r="E27" s="181" t="s">
        <v>443</v>
      </c>
      <c r="F27" s="181" t="s">
        <v>442</v>
      </c>
      <c r="G27" s="180" t="s">
        <v>441</v>
      </c>
    </row>
    <row r="28" spans="1:7" ht="15.75" customHeight="1" x14ac:dyDescent="0.2">
      <c r="A28" s="277"/>
      <c r="B28" s="39" t="s">
        <v>384</v>
      </c>
      <c r="C28" s="181" t="s">
        <v>444</v>
      </c>
      <c r="D28" s="39" t="s">
        <v>382</v>
      </c>
      <c r="E28" s="181" t="s">
        <v>443</v>
      </c>
      <c r="F28" s="181" t="s">
        <v>442</v>
      </c>
      <c r="G28" s="180" t="s">
        <v>441</v>
      </c>
    </row>
    <row r="29" spans="1:7" ht="15.75" customHeight="1" x14ac:dyDescent="0.2">
      <c r="A29" s="277"/>
      <c r="B29" s="39" t="s">
        <v>384</v>
      </c>
      <c r="C29" s="181" t="s">
        <v>440</v>
      </c>
      <c r="D29" s="39" t="s">
        <v>382</v>
      </c>
      <c r="E29" s="181" t="s">
        <v>439</v>
      </c>
      <c r="F29" s="181" t="s">
        <v>438</v>
      </c>
      <c r="G29" s="180" t="s">
        <v>437</v>
      </c>
    </row>
    <row r="30" spans="1:7" ht="15.75" customHeight="1" x14ac:dyDescent="0.2">
      <c r="A30" s="277"/>
      <c r="B30" s="39" t="s">
        <v>384</v>
      </c>
      <c r="C30" s="181" t="s">
        <v>436</v>
      </c>
      <c r="D30" s="39" t="s">
        <v>435</v>
      </c>
      <c r="E30" s="181" t="s">
        <v>434</v>
      </c>
      <c r="F30" s="181" t="s">
        <v>394</v>
      </c>
      <c r="G30" s="180" t="s">
        <v>433</v>
      </c>
    </row>
    <row r="31" spans="1:7" ht="15.75" customHeight="1" x14ac:dyDescent="0.2">
      <c r="A31" s="278"/>
      <c r="B31" s="39" t="s">
        <v>384</v>
      </c>
      <c r="C31" s="181" t="s">
        <v>432</v>
      </c>
      <c r="D31" s="39" t="s">
        <v>431</v>
      </c>
      <c r="E31" s="181" t="s">
        <v>430</v>
      </c>
      <c r="F31" s="181" t="s">
        <v>429</v>
      </c>
      <c r="G31" s="180" t="s">
        <v>428</v>
      </c>
    </row>
  </sheetData>
  <mergeCells count="2">
    <mergeCell ref="A2:A9"/>
    <mergeCell ref="A10:A31"/>
  </mergeCells>
  <phoneticPr fontId="3"/>
  <pageMargins left="0.78740157480314965" right="0.78740157480314965" top="0.59055118110236227" bottom="0.59055118110236227" header="0.51181102362204722" footer="0.51181102362204722"/>
  <pageSetup paperSize="9" firstPageNumber="0" orientation="landscape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141CC-C565-4E7A-9E77-A19DB09FDFF8}">
  <dimension ref="A1:J34"/>
  <sheetViews>
    <sheetView showGridLines="0" zoomScaleNormal="100" workbookViewId="0"/>
  </sheetViews>
  <sheetFormatPr defaultColWidth="9" defaultRowHeight="15.75" customHeight="1" x14ac:dyDescent="0.2"/>
  <cols>
    <col min="1" max="1" width="6.21875" style="178" customWidth="1"/>
    <col min="2" max="2" width="13.77734375" style="178" customWidth="1"/>
    <col min="3" max="3" width="25.88671875" style="178" customWidth="1"/>
    <col min="4" max="4" width="6.21875" style="179" customWidth="1"/>
    <col min="5" max="5" width="24.6640625" style="178" customWidth="1"/>
    <col min="6" max="6" width="26.88671875" style="178" customWidth="1"/>
    <col min="7" max="7" width="22.6640625" style="191" bestFit="1" customWidth="1"/>
    <col min="8" max="9" width="9" style="178" bestFit="1" customWidth="1"/>
    <col min="10" max="10" width="20.109375" style="178" customWidth="1"/>
    <col min="11" max="16384" width="9" style="178"/>
  </cols>
  <sheetData>
    <row r="1" spans="1:10" s="179" customFormat="1" ht="15.75" customHeight="1" x14ac:dyDescent="0.2">
      <c r="A1" s="188" t="s">
        <v>427</v>
      </c>
      <c r="B1" s="39" t="s">
        <v>426</v>
      </c>
      <c r="C1" s="39" t="s">
        <v>425</v>
      </c>
      <c r="D1" s="39" t="s">
        <v>424</v>
      </c>
      <c r="E1" s="39" t="s">
        <v>423</v>
      </c>
      <c r="F1" s="39" t="s">
        <v>422</v>
      </c>
      <c r="G1" s="39" t="s">
        <v>421</v>
      </c>
    </row>
    <row r="2" spans="1:10" ht="15.75" customHeight="1" x14ac:dyDescent="0.2">
      <c r="A2" s="234" t="s">
        <v>501</v>
      </c>
      <c r="B2" s="39" t="s">
        <v>384</v>
      </c>
      <c r="C2" s="181" t="s">
        <v>606</v>
      </c>
      <c r="D2" s="39" t="s">
        <v>431</v>
      </c>
      <c r="E2" s="184" t="s">
        <v>474</v>
      </c>
      <c r="F2" s="189" t="s">
        <v>473</v>
      </c>
      <c r="G2" s="180" t="s">
        <v>428</v>
      </c>
      <c r="I2" s="178" t="e">
        <f>IF(G2=#REF!,"aaa","")</f>
        <v>#REF!</v>
      </c>
      <c r="J2" s="197"/>
    </row>
    <row r="3" spans="1:10" ht="15.75" customHeight="1" x14ac:dyDescent="0.2">
      <c r="A3" s="234"/>
      <c r="B3" s="39" t="s">
        <v>384</v>
      </c>
      <c r="C3" s="181" t="s">
        <v>605</v>
      </c>
      <c r="D3" s="39" t="s">
        <v>604</v>
      </c>
      <c r="E3" s="195" t="s">
        <v>479</v>
      </c>
      <c r="F3" s="91" t="s">
        <v>478</v>
      </c>
      <c r="G3" s="180" t="s">
        <v>428</v>
      </c>
    </row>
    <row r="4" spans="1:10" ht="15.75" customHeight="1" x14ac:dyDescent="0.2">
      <c r="A4" s="234"/>
      <c r="B4" s="39" t="s">
        <v>384</v>
      </c>
      <c r="C4" s="184" t="s">
        <v>595</v>
      </c>
      <c r="D4" s="39" t="s">
        <v>382</v>
      </c>
      <c r="E4" s="195" t="s">
        <v>603</v>
      </c>
      <c r="F4" s="91" t="s">
        <v>602</v>
      </c>
      <c r="G4" s="180" t="s">
        <v>550</v>
      </c>
    </row>
    <row r="5" spans="1:10" ht="15.75" customHeight="1" x14ac:dyDescent="0.2">
      <c r="A5" s="234"/>
      <c r="B5" s="39" t="s">
        <v>384</v>
      </c>
      <c r="C5" s="181" t="s">
        <v>601</v>
      </c>
      <c r="D5" s="39" t="s">
        <v>382</v>
      </c>
      <c r="E5" s="195" t="s">
        <v>582</v>
      </c>
      <c r="F5" s="91" t="s">
        <v>581</v>
      </c>
      <c r="G5" s="180" t="s">
        <v>600</v>
      </c>
    </row>
    <row r="6" spans="1:10" ht="15.75" customHeight="1" x14ac:dyDescent="0.2">
      <c r="A6" s="234"/>
      <c r="B6" s="39" t="s">
        <v>384</v>
      </c>
      <c r="C6" s="181" t="s">
        <v>391</v>
      </c>
      <c r="D6" s="39" t="s">
        <v>382</v>
      </c>
      <c r="E6" s="195" t="s">
        <v>455</v>
      </c>
      <c r="F6" s="91" t="s">
        <v>454</v>
      </c>
      <c r="G6" s="180" t="s">
        <v>599</v>
      </c>
    </row>
    <row r="7" spans="1:10" ht="15.75" customHeight="1" x14ac:dyDescent="0.2">
      <c r="A7" s="234"/>
      <c r="B7" s="39" t="s">
        <v>384</v>
      </c>
      <c r="C7" s="181" t="s">
        <v>598</v>
      </c>
      <c r="D7" s="39" t="s">
        <v>597</v>
      </c>
      <c r="E7" s="195" t="s">
        <v>443</v>
      </c>
      <c r="F7" s="91" t="s">
        <v>442</v>
      </c>
      <c r="G7" s="180" t="s">
        <v>596</v>
      </c>
    </row>
    <row r="8" spans="1:10" ht="15.75" customHeight="1" x14ac:dyDescent="0.2">
      <c r="A8" s="234"/>
      <c r="B8" s="39" t="s">
        <v>384</v>
      </c>
      <c r="C8" s="181" t="s">
        <v>595</v>
      </c>
      <c r="D8" s="39" t="s">
        <v>382</v>
      </c>
      <c r="E8" s="195" t="s">
        <v>464</v>
      </c>
      <c r="F8" s="91" t="s">
        <v>463</v>
      </c>
      <c r="G8" s="180" t="s">
        <v>539</v>
      </c>
    </row>
    <row r="9" spans="1:10" ht="15.75" customHeight="1" x14ac:dyDescent="0.2">
      <c r="A9" s="234"/>
      <c r="B9" s="39" t="s">
        <v>384</v>
      </c>
      <c r="C9" s="181" t="s">
        <v>594</v>
      </c>
      <c r="D9" s="39" t="s">
        <v>493</v>
      </c>
      <c r="E9" s="195" t="s">
        <v>593</v>
      </c>
      <c r="F9" s="91" t="s">
        <v>348</v>
      </c>
      <c r="G9" s="180" t="s">
        <v>592</v>
      </c>
    </row>
    <row r="10" spans="1:10" ht="15.75" customHeight="1" x14ac:dyDescent="0.2">
      <c r="A10" s="234"/>
      <c r="B10" s="39" t="s">
        <v>384</v>
      </c>
      <c r="C10" s="181" t="s">
        <v>391</v>
      </c>
      <c r="D10" s="39" t="s">
        <v>382</v>
      </c>
      <c r="E10" s="195" t="s">
        <v>497</v>
      </c>
      <c r="F10" s="91" t="s">
        <v>496</v>
      </c>
      <c r="G10" s="180" t="s">
        <v>584</v>
      </c>
    </row>
    <row r="11" spans="1:10" ht="15.75" customHeight="1" x14ac:dyDescent="0.2">
      <c r="A11" s="234"/>
      <c r="B11" s="39" t="s">
        <v>384</v>
      </c>
      <c r="C11" s="181" t="s">
        <v>591</v>
      </c>
      <c r="D11" s="39" t="s">
        <v>382</v>
      </c>
      <c r="E11" s="195" t="s">
        <v>590</v>
      </c>
      <c r="F11" s="91" t="s">
        <v>589</v>
      </c>
      <c r="G11" s="180" t="s">
        <v>584</v>
      </c>
    </row>
    <row r="12" spans="1:10" ht="15.75" customHeight="1" x14ac:dyDescent="0.2">
      <c r="A12" s="234"/>
      <c r="B12" s="39" t="s">
        <v>384</v>
      </c>
      <c r="C12" s="181" t="s">
        <v>588</v>
      </c>
      <c r="D12" s="39" t="s">
        <v>382</v>
      </c>
      <c r="E12" s="195" t="s">
        <v>587</v>
      </c>
      <c r="F12" s="91" t="s">
        <v>586</v>
      </c>
      <c r="G12" s="180" t="s">
        <v>584</v>
      </c>
    </row>
    <row r="13" spans="1:10" ht="15.75" customHeight="1" x14ac:dyDescent="0.2">
      <c r="A13" s="234"/>
      <c r="B13" s="39" t="s">
        <v>384</v>
      </c>
      <c r="C13" s="181" t="s">
        <v>585</v>
      </c>
      <c r="D13" s="39" t="s">
        <v>382</v>
      </c>
      <c r="E13" s="195" t="s">
        <v>448</v>
      </c>
      <c r="F13" s="91" t="s">
        <v>447</v>
      </c>
      <c r="G13" s="180" t="s">
        <v>584</v>
      </c>
    </row>
    <row r="14" spans="1:10" ht="15.75" customHeight="1" x14ac:dyDescent="0.2">
      <c r="A14" s="234"/>
      <c r="B14" s="39" t="s">
        <v>384</v>
      </c>
      <c r="C14" s="181" t="s">
        <v>583</v>
      </c>
      <c r="D14" s="39" t="s">
        <v>382</v>
      </c>
      <c r="E14" s="195" t="s">
        <v>582</v>
      </c>
      <c r="F14" s="91" t="s">
        <v>581</v>
      </c>
      <c r="G14" s="180" t="s">
        <v>580</v>
      </c>
    </row>
    <row r="15" spans="1:10" ht="15.75" customHeight="1" x14ac:dyDescent="0.2">
      <c r="A15" s="234"/>
      <c r="B15" s="39" t="s">
        <v>384</v>
      </c>
      <c r="C15" s="181" t="s">
        <v>579</v>
      </c>
      <c r="D15" s="39" t="s">
        <v>568</v>
      </c>
      <c r="E15" s="184" t="s">
        <v>532</v>
      </c>
      <c r="F15" s="189" t="s">
        <v>473</v>
      </c>
      <c r="G15" s="180" t="s">
        <v>578</v>
      </c>
    </row>
    <row r="16" spans="1:10" ht="15.75" customHeight="1" x14ac:dyDescent="0.2">
      <c r="A16" s="234"/>
      <c r="B16" s="39" t="s">
        <v>384</v>
      </c>
      <c r="C16" s="181" t="s">
        <v>577</v>
      </c>
      <c r="D16" s="39" t="s">
        <v>576</v>
      </c>
      <c r="E16" s="195" t="s">
        <v>575</v>
      </c>
      <c r="F16" s="91" t="s">
        <v>574</v>
      </c>
      <c r="G16" s="180" t="s">
        <v>573</v>
      </c>
    </row>
    <row r="17" spans="1:7" ht="15.75" customHeight="1" x14ac:dyDescent="0.2">
      <c r="A17" s="234"/>
      <c r="B17" s="39" t="s">
        <v>384</v>
      </c>
      <c r="C17" s="181" t="s">
        <v>572</v>
      </c>
      <c r="D17" s="39" t="s">
        <v>571</v>
      </c>
      <c r="E17" s="195" t="s">
        <v>570</v>
      </c>
      <c r="F17" s="91" t="s">
        <v>348</v>
      </c>
      <c r="G17" s="180" t="s">
        <v>458</v>
      </c>
    </row>
    <row r="18" spans="1:7" ht="15.75" customHeight="1" x14ac:dyDescent="0.2">
      <c r="A18" s="234"/>
      <c r="B18" s="39" t="s">
        <v>558</v>
      </c>
      <c r="C18" s="181" t="s">
        <v>569</v>
      </c>
      <c r="D18" s="39" t="s">
        <v>568</v>
      </c>
      <c r="E18" s="184" t="s">
        <v>532</v>
      </c>
      <c r="F18" s="91" t="s">
        <v>488</v>
      </c>
      <c r="G18" s="180" t="s">
        <v>446</v>
      </c>
    </row>
    <row r="19" spans="1:7" ht="15.75" customHeight="1" x14ac:dyDescent="0.2">
      <c r="A19" s="234"/>
      <c r="B19" s="39" t="s">
        <v>558</v>
      </c>
      <c r="C19" s="181" t="s">
        <v>567</v>
      </c>
      <c r="D19" s="39" t="s">
        <v>456</v>
      </c>
      <c r="E19" s="195" t="s">
        <v>566</v>
      </c>
      <c r="F19" s="91" t="s">
        <v>454</v>
      </c>
      <c r="G19" s="180" t="s">
        <v>446</v>
      </c>
    </row>
    <row r="20" spans="1:7" ht="15.75" customHeight="1" x14ac:dyDescent="0.2">
      <c r="A20" s="234"/>
      <c r="B20" s="39" t="s">
        <v>558</v>
      </c>
      <c r="C20" s="181" t="s">
        <v>565</v>
      </c>
      <c r="D20" s="39" t="s">
        <v>374</v>
      </c>
      <c r="E20" s="196" t="s">
        <v>564</v>
      </c>
      <c r="F20" s="91" t="s">
        <v>563</v>
      </c>
      <c r="G20" s="180" t="s">
        <v>446</v>
      </c>
    </row>
    <row r="21" spans="1:7" ht="15.75" customHeight="1" x14ac:dyDescent="0.2">
      <c r="A21" s="234"/>
      <c r="B21" s="39" t="s">
        <v>558</v>
      </c>
      <c r="C21" s="181" t="s">
        <v>562</v>
      </c>
      <c r="D21" s="39" t="s">
        <v>561</v>
      </c>
      <c r="E21" s="195" t="s">
        <v>448</v>
      </c>
      <c r="F21" s="91" t="s">
        <v>447</v>
      </c>
      <c r="G21" s="180" t="s">
        <v>441</v>
      </c>
    </row>
    <row r="22" spans="1:7" ht="15.75" customHeight="1" x14ac:dyDescent="0.2">
      <c r="A22" s="234"/>
      <c r="B22" s="39" t="s">
        <v>558</v>
      </c>
      <c r="C22" s="181" t="s">
        <v>560</v>
      </c>
      <c r="D22" s="39" t="s">
        <v>374</v>
      </c>
      <c r="E22" s="195" t="s">
        <v>448</v>
      </c>
      <c r="F22" s="91" t="s">
        <v>447</v>
      </c>
      <c r="G22" s="180" t="s">
        <v>441</v>
      </c>
    </row>
    <row r="23" spans="1:7" ht="15.75" customHeight="1" x14ac:dyDescent="0.2">
      <c r="A23" s="234"/>
      <c r="B23" s="39" t="s">
        <v>558</v>
      </c>
      <c r="C23" s="181" t="s">
        <v>559</v>
      </c>
      <c r="D23" s="39" t="s">
        <v>456</v>
      </c>
      <c r="E23" s="196" t="s">
        <v>443</v>
      </c>
      <c r="F23" s="91" t="s">
        <v>442</v>
      </c>
      <c r="G23" s="180" t="s">
        <v>441</v>
      </c>
    </row>
    <row r="24" spans="1:7" ht="15.75" customHeight="1" x14ac:dyDescent="0.2">
      <c r="A24" s="234"/>
      <c r="B24" s="39" t="s">
        <v>558</v>
      </c>
      <c r="C24" s="181" t="s">
        <v>557</v>
      </c>
      <c r="D24" s="39" t="s">
        <v>556</v>
      </c>
      <c r="E24" s="196" t="s">
        <v>555</v>
      </c>
      <c r="F24" s="91" t="s">
        <v>554</v>
      </c>
      <c r="G24" s="180" t="s">
        <v>550</v>
      </c>
    </row>
    <row r="25" spans="1:7" ht="15.75" customHeight="1" x14ac:dyDescent="0.2">
      <c r="A25" s="234"/>
      <c r="B25" s="39" t="s">
        <v>543</v>
      </c>
      <c r="C25" s="181" t="s">
        <v>553</v>
      </c>
      <c r="D25" s="39" t="s">
        <v>396</v>
      </c>
      <c r="E25" s="196" t="s">
        <v>552</v>
      </c>
      <c r="F25" s="91" t="s">
        <v>551</v>
      </c>
      <c r="G25" s="180" t="s">
        <v>550</v>
      </c>
    </row>
    <row r="26" spans="1:7" ht="15.75" customHeight="1" x14ac:dyDescent="0.2">
      <c r="A26" s="234"/>
      <c r="B26" s="39" t="s">
        <v>543</v>
      </c>
      <c r="C26" s="181" t="s">
        <v>549</v>
      </c>
      <c r="D26" s="39" t="s">
        <v>396</v>
      </c>
      <c r="E26" s="196" t="s">
        <v>464</v>
      </c>
      <c r="F26" s="91" t="s">
        <v>463</v>
      </c>
      <c r="G26" s="180" t="s">
        <v>545</v>
      </c>
    </row>
    <row r="27" spans="1:7" ht="15.75" customHeight="1" x14ac:dyDescent="0.2">
      <c r="A27" s="234"/>
      <c r="B27" s="39" t="s">
        <v>543</v>
      </c>
      <c r="C27" s="181" t="s">
        <v>548</v>
      </c>
      <c r="D27" s="39" t="s">
        <v>396</v>
      </c>
      <c r="E27" s="196" t="s">
        <v>547</v>
      </c>
      <c r="F27" s="91" t="s">
        <v>546</v>
      </c>
      <c r="G27" s="180" t="s">
        <v>545</v>
      </c>
    </row>
    <row r="28" spans="1:7" ht="15.75" customHeight="1" x14ac:dyDescent="0.2">
      <c r="A28" s="234"/>
      <c r="B28" s="39" t="s">
        <v>543</v>
      </c>
      <c r="C28" s="181" t="s">
        <v>544</v>
      </c>
      <c r="D28" s="39" t="s">
        <v>396</v>
      </c>
      <c r="E28" s="196" t="s">
        <v>474</v>
      </c>
      <c r="F28" s="189" t="s">
        <v>540</v>
      </c>
      <c r="G28" s="180" t="s">
        <v>539</v>
      </c>
    </row>
    <row r="29" spans="1:7" ht="15.75" customHeight="1" x14ac:dyDescent="0.2">
      <c r="A29" s="234"/>
      <c r="B29" s="39" t="s">
        <v>543</v>
      </c>
      <c r="C29" s="181" t="s">
        <v>542</v>
      </c>
      <c r="D29" s="39" t="s">
        <v>541</v>
      </c>
      <c r="E29" s="196" t="s">
        <v>474</v>
      </c>
      <c r="F29" s="189" t="s">
        <v>540</v>
      </c>
      <c r="G29" s="180" t="s">
        <v>539</v>
      </c>
    </row>
    <row r="30" spans="1:7" ht="15.75" customHeight="1" x14ac:dyDescent="0.2">
      <c r="A30" s="234"/>
      <c r="B30" s="39" t="s">
        <v>531</v>
      </c>
      <c r="C30" s="181" t="s">
        <v>538</v>
      </c>
      <c r="D30" s="39" t="s">
        <v>537</v>
      </c>
      <c r="E30" s="196" t="s">
        <v>536</v>
      </c>
      <c r="F30" s="91" t="s">
        <v>535</v>
      </c>
      <c r="G30" s="180" t="s">
        <v>441</v>
      </c>
    </row>
    <row r="31" spans="1:7" ht="15.75" customHeight="1" x14ac:dyDescent="0.2">
      <c r="A31" s="234"/>
      <c r="B31" s="39" t="s">
        <v>531</v>
      </c>
      <c r="C31" s="181" t="s">
        <v>534</v>
      </c>
      <c r="D31" s="39" t="s">
        <v>533</v>
      </c>
      <c r="E31" s="196" t="s">
        <v>532</v>
      </c>
      <c r="F31" s="91" t="s">
        <v>454</v>
      </c>
      <c r="G31" s="180" t="s">
        <v>441</v>
      </c>
    </row>
    <row r="32" spans="1:7" ht="15.75" customHeight="1" x14ac:dyDescent="0.2">
      <c r="A32" s="234"/>
      <c r="B32" s="39" t="s">
        <v>531</v>
      </c>
      <c r="C32" s="181" t="s">
        <v>530</v>
      </c>
      <c r="D32" s="39" t="s">
        <v>529</v>
      </c>
      <c r="E32" s="195" t="s">
        <v>448</v>
      </c>
      <c r="F32" s="91" t="s">
        <v>447</v>
      </c>
      <c r="G32" s="180" t="s">
        <v>441</v>
      </c>
    </row>
    <row r="33" spans="1:7" ht="15.75" customHeight="1" x14ac:dyDescent="0.2">
      <c r="A33" s="34"/>
      <c r="B33" s="194"/>
      <c r="C33" s="47"/>
      <c r="D33" s="34"/>
      <c r="E33" s="193"/>
      <c r="F33" s="47"/>
      <c r="G33" s="192"/>
    </row>
    <row r="34" spans="1:7" ht="15.75" customHeight="1" x14ac:dyDescent="0.2">
      <c r="A34" s="280"/>
      <c r="B34" s="280"/>
      <c r="C34" s="280"/>
      <c r="D34" s="280"/>
      <c r="E34" s="280"/>
      <c r="F34" s="280"/>
      <c r="G34" s="280"/>
    </row>
  </sheetData>
  <mergeCells count="2">
    <mergeCell ref="A2:A32"/>
    <mergeCell ref="A34:G34"/>
  </mergeCells>
  <phoneticPr fontId="3"/>
  <pageMargins left="0.78740157480314965" right="0.78740157480314965" top="0.59055118110236227" bottom="0.59055118110236227" header="0.51181102362204722" footer="0.51181102362204722"/>
  <pageSetup paperSize="9" firstPageNumber="0" fitToHeight="0" orientation="landscape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398C3-853D-4964-95F9-607C26A6C9C6}">
  <dimension ref="A1:G34"/>
  <sheetViews>
    <sheetView showGridLines="0" zoomScaleNormal="100" workbookViewId="0"/>
  </sheetViews>
  <sheetFormatPr defaultColWidth="9" defaultRowHeight="15.75" customHeight="1" x14ac:dyDescent="0.2"/>
  <cols>
    <col min="1" max="1" width="6.21875" style="178" customWidth="1"/>
    <col min="2" max="2" width="13.77734375" style="178" customWidth="1"/>
    <col min="3" max="3" width="28.6640625" style="178" bestFit="1" customWidth="1"/>
    <col min="4" max="4" width="6.21875" style="179" customWidth="1"/>
    <col min="5" max="5" width="24.6640625" style="178" customWidth="1"/>
    <col min="6" max="6" width="26.88671875" style="178" customWidth="1"/>
    <col min="7" max="7" width="22.6640625" style="178" bestFit="1" customWidth="1"/>
    <col min="8" max="8" width="9" style="178" bestFit="1" customWidth="1"/>
    <col min="9" max="16384" width="9" style="178"/>
  </cols>
  <sheetData>
    <row r="1" spans="1:7" s="179" customFormat="1" ht="15.75" customHeight="1" x14ac:dyDescent="0.2">
      <c r="A1" s="188" t="s">
        <v>427</v>
      </c>
      <c r="B1" s="39" t="s">
        <v>528</v>
      </c>
      <c r="C1" s="39" t="s">
        <v>425</v>
      </c>
      <c r="D1" s="39" t="s">
        <v>424</v>
      </c>
      <c r="E1" s="39" t="s">
        <v>423</v>
      </c>
      <c r="F1" s="39" t="s">
        <v>422</v>
      </c>
      <c r="G1" s="39" t="s">
        <v>421</v>
      </c>
    </row>
    <row r="2" spans="1:7" ht="15.75" customHeight="1" x14ac:dyDescent="0.2">
      <c r="A2" s="279" t="s">
        <v>693</v>
      </c>
      <c r="B2" s="39" t="s">
        <v>677</v>
      </c>
      <c r="C2" s="182" t="s">
        <v>692</v>
      </c>
      <c r="D2" s="183" t="s">
        <v>396</v>
      </c>
      <c r="E2" s="182" t="s">
        <v>513</v>
      </c>
      <c r="F2" s="182" t="s">
        <v>376</v>
      </c>
      <c r="G2" s="180" t="s">
        <v>433</v>
      </c>
    </row>
    <row r="3" spans="1:7" ht="15.75" customHeight="1" x14ac:dyDescent="0.2">
      <c r="A3" s="277"/>
      <c r="B3" s="39" t="s">
        <v>677</v>
      </c>
      <c r="C3" s="181" t="s">
        <v>691</v>
      </c>
      <c r="D3" s="39" t="s">
        <v>685</v>
      </c>
      <c r="E3" s="184" t="s">
        <v>532</v>
      </c>
      <c r="F3" s="181" t="s">
        <v>454</v>
      </c>
      <c r="G3" s="180" t="s">
        <v>428</v>
      </c>
    </row>
    <row r="4" spans="1:7" ht="15.75" customHeight="1" x14ac:dyDescent="0.2">
      <c r="A4" s="277"/>
      <c r="B4" s="39" t="s">
        <v>677</v>
      </c>
      <c r="C4" s="181" t="s">
        <v>690</v>
      </c>
      <c r="D4" s="39" t="s">
        <v>685</v>
      </c>
      <c r="E4" s="181" t="s">
        <v>532</v>
      </c>
      <c r="F4" s="91" t="s">
        <v>454</v>
      </c>
      <c r="G4" s="180" t="s">
        <v>428</v>
      </c>
    </row>
    <row r="5" spans="1:7" ht="15.75" customHeight="1" x14ac:dyDescent="0.2">
      <c r="A5" s="277"/>
      <c r="B5" s="39" t="s">
        <v>677</v>
      </c>
      <c r="C5" s="181" t="s">
        <v>689</v>
      </c>
      <c r="D5" s="39" t="s">
        <v>685</v>
      </c>
      <c r="E5" s="184" t="s">
        <v>362</v>
      </c>
      <c r="F5" s="91" t="s">
        <v>454</v>
      </c>
      <c r="G5" s="180" t="s">
        <v>428</v>
      </c>
    </row>
    <row r="6" spans="1:7" ht="15.75" customHeight="1" x14ac:dyDescent="0.2">
      <c r="A6" s="277"/>
      <c r="B6" s="39" t="s">
        <v>677</v>
      </c>
      <c r="C6" s="181" t="s">
        <v>688</v>
      </c>
      <c r="D6" s="39" t="s">
        <v>687</v>
      </c>
      <c r="E6" s="181" t="s">
        <v>362</v>
      </c>
      <c r="F6" s="91" t="s">
        <v>454</v>
      </c>
      <c r="G6" s="180" t="s">
        <v>545</v>
      </c>
    </row>
    <row r="7" spans="1:7" ht="15.75" customHeight="1" x14ac:dyDescent="0.2">
      <c r="A7" s="277"/>
      <c r="B7" s="39" t="s">
        <v>677</v>
      </c>
      <c r="C7" s="181" t="s">
        <v>686</v>
      </c>
      <c r="D7" s="39" t="s">
        <v>685</v>
      </c>
      <c r="E7" s="184" t="s">
        <v>362</v>
      </c>
      <c r="F7" s="91" t="s">
        <v>348</v>
      </c>
      <c r="G7" s="180" t="s">
        <v>684</v>
      </c>
    </row>
    <row r="8" spans="1:7" ht="15.75" customHeight="1" x14ac:dyDescent="0.2">
      <c r="A8" s="277"/>
      <c r="B8" s="39" t="s">
        <v>677</v>
      </c>
      <c r="C8" s="181" t="s">
        <v>683</v>
      </c>
      <c r="D8" s="39" t="s">
        <v>682</v>
      </c>
      <c r="E8" s="181" t="s">
        <v>362</v>
      </c>
      <c r="F8" s="91" t="s">
        <v>348</v>
      </c>
      <c r="G8" s="180" t="s">
        <v>674</v>
      </c>
    </row>
    <row r="9" spans="1:7" ht="15.75" customHeight="1" x14ac:dyDescent="0.2">
      <c r="A9" s="277"/>
      <c r="B9" s="39" t="s">
        <v>677</v>
      </c>
      <c r="C9" s="181" t="s">
        <v>681</v>
      </c>
      <c r="D9" s="188" t="s">
        <v>680</v>
      </c>
      <c r="E9" s="184" t="s">
        <v>362</v>
      </c>
      <c r="F9" s="91" t="s">
        <v>348</v>
      </c>
      <c r="G9" s="180" t="s">
        <v>674</v>
      </c>
    </row>
    <row r="10" spans="1:7" ht="15.75" customHeight="1" x14ac:dyDescent="0.2">
      <c r="A10" s="277"/>
      <c r="B10" s="39" t="s">
        <v>677</v>
      </c>
      <c r="C10" s="199" t="s">
        <v>679</v>
      </c>
      <c r="D10" s="176" t="s">
        <v>678</v>
      </c>
      <c r="E10" s="181" t="s">
        <v>362</v>
      </c>
      <c r="F10" s="91" t="s">
        <v>348</v>
      </c>
      <c r="G10" s="180" t="s">
        <v>674</v>
      </c>
    </row>
    <row r="11" spans="1:7" ht="15.75" customHeight="1" x14ac:dyDescent="0.2">
      <c r="A11" s="277"/>
      <c r="B11" s="39" t="s">
        <v>677</v>
      </c>
      <c r="C11" s="181" t="s">
        <v>676</v>
      </c>
      <c r="D11" s="39" t="s">
        <v>675</v>
      </c>
      <c r="E11" s="184" t="s">
        <v>362</v>
      </c>
      <c r="F11" s="91" t="s">
        <v>348</v>
      </c>
      <c r="G11" s="180" t="s">
        <v>674</v>
      </c>
    </row>
    <row r="12" spans="1:7" ht="15.75" customHeight="1" x14ac:dyDescent="0.2">
      <c r="A12" s="277"/>
      <c r="B12" s="39" t="s">
        <v>365</v>
      </c>
      <c r="C12" s="181" t="s">
        <v>673</v>
      </c>
      <c r="D12" s="188" t="s">
        <v>672</v>
      </c>
      <c r="E12" s="181" t="s">
        <v>671</v>
      </c>
      <c r="F12" s="91" t="s">
        <v>454</v>
      </c>
      <c r="G12" s="180" t="s">
        <v>670</v>
      </c>
    </row>
    <row r="13" spans="1:7" ht="15.75" customHeight="1" x14ac:dyDescent="0.2">
      <c r="A13" s="277"/>
      <c r="B13" s="39" t="s">
        <v>636</v>
      </c>
      <c r="C13" s="181" t="s">
        <v>669</v>
      </c>
      <c r="D13" s="39" t="s">
        <v>668</v>
      </c>
      <c r="E13" s="185" t="s">
        <v>667</v>
      </c>
      <c r="F13" s="91" t="s">
        <v>666</v>
      </c>
      <c r="G13" s="180" t="s">
        <v>665</v>
      </c>
    </row>
    <row r="14" spans="1:7" ht="15.75" customHeight="1" x14ac:dyDescent="0.2">
      <c r="A14" s="277"/>
      <c r="B14" s="39" t="s">
        <v>636</v>
      </c>
      <c r="C14" s="181" t="s">
        <v>664</v>
      </c>
      <c r="D14" s="39" t="s">
        <v>663</v>
      </c>
      <c r="E14" s="181" t="s">
        <v>532</v>
      </c>
      <c r="F14" s="91" t="s">
        <v>348</v>
      </c>
      <c r="G14" s="180" t="s">
        <v>550</v>
      </c>
    </row>
    <row r="15" spans="1:7" ht="15.75" customHeight="1" x14ac:dyDescent="0.2">
      <c r="A15" s="277"/>
      <c r="B15" s="39" t="s">
        <v>636</v>
      </c>
      <c r="C15" s="181" t="s">
        <v>662</v>
      </c>
      <c r="D15" s="39" t="s">
        <v>661</v>
      </c>
      <c r="E15" s="181" t="s">
        <v>532</v>
      </c>
      <c r="F15" s="91" t="s">
        <v>454</v>
      </c>
      <c r="G15" s="180" t="s">
        <v>660</v>
      </c>
    </row>
    <row r="16" spans="1:7" ht="15.75" customHeight="1" x14ac:dyDescent="0.2">
      <c r="A16" s="277"/>
      <c r="B16" s="39" t="s">
        <v>636</v>
      </c>
      <c r="C16" s="181" t="s">
        <v>659</v>
      </c>
      <c r="D16" s="39" t="s">
        <v>658</v>
      </c>
      <c r="E16" s="181" t="s">
        <v>657</v>
      </c>
      <c r="F16" s="91" t="s">
        <v>656</v>
      </c>
      <c r="G16" s="180" t="s">
        <v>655</v>
      </c>
    </row>
    <row r="17" spans="1:7" ht="15.75" customHeight="1" x14ac:dyDescent="0.2">
      <c r="A17" s="277"/>
      <c r="B17" s="39" t="s">
        <v>636</v>
      </c>
      <c r="C17" s="181" t="s">
        <v>654</v>
      </c>
      <c r="D17" s="39" t="s">
        <v>493</v>
      </c>
      <c r="E17" s="181" t="s">
        <v>653</v>
      </c>
      <c r="F17" s="91" t="s">
        <v>652</v>
      </c>
      <c r="G17" s="180" t="s">
        <v>592</v>
      </c>
    </row>
    <row r="18" spans="1:7" ht="15.75" customHeight="1" x14ac:dyDescent="0.2">
      <c r="A18" s="277"/>
      <c r="B18" s="39" t="s">
        <v>636</v>
      </c>
      <c r="C18" s="181" t="s">
        <v>651</v>
      </c>
      <c r="D18" s="39"/>
      <c r="E18" s="181" t="s">
        <v>532</v>
      </c>
      <c r="F18" s="91" t="s">
        <v>348</v>
      </c>
      <c r="G18" s="180" t="s">
        <v>650</v>
      </c>
    </row>
    <row r="19" spans="1:7" ht="15.75" customHeight="1" x14ac:dyDescent="0.2">
      <c r="A19" s="277"/>
      <c r="B19" s="39" t="s">
        <v>636</v>
      </c>
      <c r="C19" s="181" t="s">
        <v>649</v>
      </c>
      <c r="D19" s="39" t="s">
        <v>556</v>
      </c>
      <c r="E19" s="181" t="s">
        <v>648</v>
      </c>
      <c r="F19" s="91" t="s">
        <v>454</v>
      </c>
      <c r="G19" s="180" t="s">
        <v>647</v>
      </c>
    </row>
    <row r="20" spans="1:7" ht="15.75" customHeight="1" x14ac:dyDescent="0.2">
      <c r="A20" s="277"/>
      <c r="B20" s="39" t="s">
        <v>636</v>
      </c>
      <c r="C20" s="181" t="s">
        <v>569</v>
      </c>
      <c r="D20" s="39" t="s">
        <v>646</v>
      </c>
      <c r="E20" s="181" t="s">
        <v>522</v>
      </c>
      <c r="F20" s="91" t="s">
        <v>414</v>
      </c>
      <c r="G20" s="180" t="s">
        <v>645</v>
      </c>
    </row>
    <row r="21" spans="1:7" ht="15.75" customHeight="1" x14ac:dyDescent="0.2">
      <c r="A21" s="277"/>
      <c r="B21" s="39" t="s">
        <v>636</v>
      </c>
      <c r="C21" s="198" t="s">
        <v>644</v>
      </c>
      <c r="D21" s="39" t="s">
        <v>643</v>
      </c>
      <c r="E21" s="181" t="s">
        <v>642</v>
      </c>
      <c r="F21" s="91" t="s">
        <v>641</v>
      </c>
      <c r="G21" s="180" t="s">
        <v>640</v>
      </c>
    </row>
    <row r="22" spans="1:7" ht="15.75" customHeight="1" x14ac:dyDescent="0.2">
      <c r="A22" s="277"/>
      <c r="B22" s="39" t="s">
        <v>636</v>
      </c>
      <c r="C22" s="181" t="s">
        <v>639</v>
      </c>
      <c r="D22" s="39" t="s">
        <v>382</v>
      </c>
      <c r="E22" s="181" t="s">
        <v>532</v>
      </c>
      <c r="F22" s="91" t="s">
        <v>638</v>
      </c>
      <c r="G22" s="180" t="s">
        <v>637</v>
      </c>
    </row>
    <row r="23" spans="1:7" ht="15.75" customHeight="1" x14ac:dyDescent="0.2">
      <c r="A23" s="277"/>
      <c r="B23" s="39" t="s">
        <v>636</v>
      </c>
      <c r="C23" s="181" t="s">
        <v>635</v>
      </c>
      <c r="D23" s="39" t="s">
        <v>537</v>
      </c>
      <c r="E23" s="181" t="s">
        <v>474</v>
      </c>
      <c r="F23" s="91" t="s">
        <v>473</v>
      </c>
      <c r="G23" s="180" t="s">
        <v>634</v>
      </c>
    </row>
    <row r="24" spans="1:7" ht="15.75" customHeight="1" x14ac:dyDescent="0.2">
      <c r="A24" s="277"/>
      <c r="B24" s="39" t="s">
        <v>412</v>
      </c>
      <c r="C24" s="181" t="s">
        <v>633</v>
      </c>
      <c r="D24" s="39"/>
      <c r="E24" s="181" t="s">
        <v>632</v>
      </c>
      <c r="F24" s="91" t="s">
        <v>631</v>
      </c>
      <c r="G24" s="180" t="s">
        <v>630</v>
      </c>
    </row>
    <row r="25" spans="1:7" ht="15.75" customHeight="1" x14ac:dyDescent="0.2">
      <c r="A25" s="277"/>
      <c r="B25" s="39" t="s">
        <v>412</v>
      </c>
      <c r="C25" s="181" t="s">
        <v>629</v>
      </c>
      <c r="D25" s="39"/>
      <c r="E25" s="181" t="s">
        <v>628</v>
      </c>
      <c r="F25" s="91" t="s">
        <v>627</v>
      </c>
      <c r="G25" s="180" t="s">
        <v>626</v>
      </c>
    </row>
    <row r="26" spans="1:7" ht="15.75" customHeight="1" x14ac:dyDescent="0.2">
      <c r="A26" s="277"/>
      <c r="B26" s="39" t="s">
        <v>412</v>
      </c>
      <c r="C26" s="181" t="s">
        <v>625</v>
      </c>
      <c r="D26" s="39"/>
      <c r="E26" s="181" t="s">
        <v>624</v>
      </c>
      <c r="F26" s="91" t="s">
        <v>623</v>
      </c>
      <c r="G26" s="180" t="s">
        <v>622</v>
      </c>
    </row>
    <row r="27" spans="1:7" ht="15.75" customHeight="1" x14ac:dyDescent="0.2">
      <c r="A27" s="277"/>
      <c r="B27" s="39" t="s">
        <v>412</v>
      </c>
      <c r="C27" s="181" t="s">
        <v>621</v>
      </c>
      <c r="D27" s="39"/>
      <c r="E27" s="181" t="s">
        <v>620</v>
      </c>
      <c r="F27" s="181" t="s">
        <v>619</v>
      </c>
      <c r="G27" s="180" t="s">
        <v>618</v>
      </c>
    </row>
    <row r="28" spans="1:7" ht="15.75" customHeight="1" x14ac:dyDescent="0.2">
      <c r="A28" s="277"/>
      <c r="B28" s="39" t="s">
        <v>412</v>
      </c>
      <c r="C28" s="181" t="s">
        <v>617</v>
      </c>
      <c r="D28" s="39"/>
      <c r="E28" s="181" t="s">
        <v>522</v>
      </c>
      <c r="F28" s="181" t="s">
        <v>414</v>
      </c>
      <c r="G28" s="180" t="s">
        <v>616</v>
      </c>
    </row>
    <row r="29" spans="1:7" ht="15.75" customHeight="1" x14ac:dyDescent="0.2">
      <c r="A29" s="277"/>
      <c r="B29" s="39" t="s">
        <v>608</v>
      </c>
      <c r="C29" s="181" t="s">
        <v>615</v>
      </c>
      <c r="D29" s="39"/>
      <c r="E29" s="181" t="s">
        <v>614</v>
      </c>
      <c r="F29" s="181" t="s">
        <v>454</v>
      </c>
      <c r="G29" s="180" t="s">
        <v>446</v>
      </c>
    </row>
    <row r="30" spans="1:7" ht="15.75" customHeight="1" x14ac:dyDescent="0.2">
      <c r="A30" s="277"/>
      <c r="B30" s="39" t="s">
        <v>608</v>
      </c>
      <c r="C30" s="181" t="s">
        <v>613</v>
      </c>
      <c r="D30" s="39"/>
      <c r="E30" s="181" t="s">
        <v>612</v>
      </c>
      <c r="F30" s="181" t="s">
        <v>348</v>
      </c>
      <c r="G30" s="180" t="s">
        <v>446</v>
      </c>
    </row>
    <row r="31" spans="1:7" ht="15.75" customHeight="1" x14ac:dyDescent="0.2">
      <c r="A31" s="277"/>
      <c r="B31" s="39" t="s">
        <v>608</v>
      </c>
      <c r="C31" s="181" t="s">
        <v>611</v>
      </c>
      <c r="D31" s="39"/>
      <c r="E31" s="181" t="s">
        <v>455</v>
      </c>
      <c r="F31" s="181" t="s">
        <v>454</v>
      </c>
      <c r="G31" s="180" t="s">
        <v>446</v>
      </c>
    </row>
    <row r="32" spans="1:7" ht="15.75" customHeight="1" x14ac:dyDescent="0.2">
      <c r="A32" s="277"/>
      <c r="B32" s="39" t="s">
        <v>608</v>
      </c>
      <c r="C32" s="181" t="s">
        <v>610</v>
      </c>
      <c r="D32" s="39"/>
      <c r="E32" s="181" t="s">
        <v>609</v>
      </c>
      <c r="F32" s="181" t="s">
        <v>348</v>
      </c>
      <c r="G32" s="180" t="s">
        <v>446</v>
      </c>
    </row>
    <row r="33" spans="1:7" ht="15.75" customHeight="1" x14ac:dyDescent="0.2">
      <c r="A33" s="278"/>
      <c r="B33" s="39" t="s">
        <v>608</v>
      </c>
      <c r="C33" s="181" t="s">
        <v>607</v>
      </c>
      <c r="D33" s="39"/>
      <c r="E33" s="184" t="s">
        <v>455</v>
      </c>
      <c r="F33" s="181" t="s">
        <v>454</v>
      </c>
      <c r="G33" s="180" t="s">
        <v>446</v>
      </c>
    </row>
    <row r="34" spans="1:7" ht="15.75" customHeight="1" x14ac:dyDescent="0.2">
      <c r="A34" s="281"/>
      <c r="B34" s="281"/>
      <c r="C34" s="281"/>
      <c r="D34" s="281"/>
      <c r="E34" s="281"/>
      <c r="F34" s="281"/>
      <c r="G34" s="281"/>
    </row>
  </sheetData>
  <mergeCells count="2">
    <mergeCell ref="A2:A33"/>
    <mergeCell ref="A34:G34"/>
  </mergeCells>
  <phoneticPr fontId="3"/>
  <pageMargins left="0.78740157480314965" right="0.78740157480314965" top="0.59055118110236227" bottom="0.59055118110236227" header="0.51181102362204722" footer="0.51181102362204722"/>
  <pageSetup paperSize="9" firstPageNumber="0" fitToHeight="0" orientation="landscape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F016-CA7C-454D-99F7-C232AD94B051}">
  <dimension ref="A1:G40"/>
  <sheetViews>
    <sheetView showGridLines="0" zoomScale="110" zoomScaleNormal="110" workbookViewId="0"/>
  </sheetViews>
  <sheetFormatPr defaultColWidth="9" defaultRowHeight="15.75" customHeight="1" x14ac:dyDescent="0.2"/>
  <cols>
    <col min="1" max="1" width="6.21875" style="178" customWidth="1"/>
    <col min="2" max="2" width="13.77734375" style="178" customWidth="1"/>
    <col min="3" max="3" width="25.109375" style="178" customWidth="1"/>
    <col min="4" max="4" width="6.21875" style="179" customWidth="1"/>
    <col min="5" max="5" width="24.6640625" style="178" customWidth="1"/>
    <col min="6" max="6" width="26.77734375" style="178" customWidth="1"/>
    <col min="7" max="7" width="26.33203125" style="191" bestFit="1" customWidth="1"/>
    <col min="8" max="16384" width="9" style="178"/>
  </cols>
  <sheetData>
    <row r="1" spans="1:7" s="179" customFormat="1" ht="15.75" customHeight="1" x14ac:dyDescent="0.2">
      <c r="A1" s="188" t="s">
        <v>427</v>
      </c>
      <c r="B1" s="39" t="s">
        <v>426</v>
      </c>
      <c r="C1" s="39" t="s">
        <v>527</v>
      </c>
      <c r="D1" s="39" t="s">
        <v>424</v>
      </c>
      <c r="E1" s="39" t="s">
        <v>423</v>
      </c>
      <c r="F1" s="39" t="s">
        <v>422</v>
      </c>
      <c r="G1" s="39" t="s">
        <v>788</v>
      </c>
    </row>
    <row r="2" spans="1:7" ht="15.75" customHeight="1" x14ac:dyDescent="0.2">
      <c r="A2" s="277" t="s">
        <v>693</v>
      </c>
      <c r="B2" s="39" t="s">
        <v>752</v>
      </c>
      <c r="C2" s="181" t="s">
        <v>787</v>
      </c>
      <c r="D2" s="39"/>
      <c r="E2" s="195" t="s">
        <v>489</v>
      </c>
      <c r="F2" s="181" t="s">
        <v>488</v>
      </c>
      <c r="G2" s="180" t="s">
        <v>446</v>
      </c>
    </row>
    <row r="3" spans="1:7" ht="15.75" customHeight="1" x14ac:dyDescent="0.2">
      <c r="A3" s="277"/>
      <c r="B3" s="39" t="s">
        <v>752</v>
      </c>
      <c r="C3" s="184" t="s">
        <v>786</v>
      </c>
      <c r="D3" s="39"/>
      <c r="E3" s="195" t="s">
        <v>785</v>
      </c>
      <c r="F3" s="181" t="s">
        <v>780</v>
      </c>
      <c r="G3" s="180" t="s">
        <v>446</v>
      </c>
    </row>
    <row r="4" spans="1:7" ht="15.75" customHeight="1" x14ac:dyDescent="0.2">
      <c r="A4" s="277"/>
      <c r="B4" s="39" t="s">
        <v>752</v>
      </c>
      <c r="C4" s="181" t="s">
        <v>784</v>
      </c>
      <c r="D4" s="39"/>
      <c r="E4" s="195" t="s">
        <v>783</v>
      </c>
      <c r="F4" s="181" t="s">
        <v>454</v>
      </c>
      <c r="G4" s="180" t="s">
        <v>446</v>
      </c>
    </row>
    <row r="5" spans="1:7" ht="15.75" customHeight="1" x14ac:dyDescent="0.2">
      <c r="A5" s="277"/>
      <c r="B5" s="39" t="s">
        <v>752</v>
      </c>
      <c r="C5" s="181" t="s">
        <v>782</v>
      </c>
      <c r="D5" s="39"/>
      <c r="E5" s="195" t="s">
        <v>781</v>
      </c>
      <c r="F5" s="181" t="s">
        <v>780</v>
      </c>
      <c r="G5" s="180" t="s">
        <v>446</v>
      </c>
    </row>
    <row r="6" spans="1:7" ht="15.75" customHeight="1" x14ac:dyDescent="0.2">
      <c r="A6" s="277"/>
      <c r="B6" s="39" t="s">
        <v>752</v>
      </c>
      <c r="C6" s="181" t="s">
        <v>779</v>
      </c>
      <c r="D6" s="39"/>
      <c r="E6" s="195" t="s">
        <v>778</v>
      </c>
      <c r="F6" s="181" t="s">
        <v>777</v>
      </c>
      <c r="G6" s="180" t="s">
        <v>446</v>
      </c>
    </row>
    <row r="7" spans="1:7" ht="15.75" customHeight="1" x14ac:dyDescent="0.2">
      <c r="A7" s="277"/>
      <c r="B7" s="39" t="s">
        <v>752</v>
      </c>
      <c r="C7" s="181" t="s">
        <v>776</v>
      </c>
      <c r="D7" s="39"/>
      <c r="E7" s="195" t="s">
        <v>775</v>
      </c>
      <c r="F7" s="181" t="s">
        <v>348</v>
      </c>
      <c r="G7" s="180" t="s">
        <v>446</v>
      </c>
    </row>
    <row r="8" spans="1:7" ht="15.75" customHeight="1" x14ac:dyDescent="0.2">
      <c r="A8" s="277"/>
      <c r="B8" s="39" t="s">
        <v>752</v>
      </c>
      <c r="C8" s="181" t="s">
        <v>774</v>
      </c>
      <c r="D8" s="39"/>
      <c r="E8" s="195" t="s">
        <v>773</v>
      </c>
      <c r="F8" s="181" t="s">
        <v>454</v>
      </c>
      <c r="G8" s="180" t="s">
        <v>446</v>
      </c>
    </row>
    <row r="9" spans="1:7" ht="15.75" customHeight="1" x14ac:dyDescent="0.2">
      <c r="A9" s="277"/>
      <c r="B9" s="39" t="s">
        <v>752</v>
      </c>
      <c r="C9" s="181" t="s">
        <v>772</v>
      </c>
      <c r="D9" s="39" t="s">
        <v>493</v>
      </c>
      <c r="E9" s="195" t="s">
        <v>771</v>
      </c>
      <c r="F9" s="181" t="s">
        <v>770</v>
      </c>
      <c r="G9" s="180" t="s">
        <v>441</v>
      </c>
    </row>
    <row r="10" spans="1:7" ht="15.75" customHeight="1" x14ac:dyDescent="0.2">
      <c r="A10" s="277"/>
      <c r="B10" s="39" t="s">
        <v>752</v>
      </c>
      <c r="C10" s="181" t="s">
        <v>769</v>
      </c>
      <c r="D10" s="39" t="s">
        <v>493</v>
      </c>
      <c r="E10" s="195" t="s">
        <v>768</v>
      </c>
      <c r="F10" s="181" t="s">
        <v>767</v>
      </c>
      <c r="G10" s="180" t="s">
        <v>428</v>
      </c>
    </row>
    <row r="11" spans="1:7" ht="15.75" customHeight="1" x14ac:dyDescent="0.2">
      <c r="A11" s="277"/>
      <c r="B11" s="39" t="s">
        <v>752</v>
      </c>
      <c r="C11" s="181" t="s">
        <v>766</v>
      </c>
      <c r="D11" s="39" t="s">
        <v>561</v>
      </c>
      <c r="E11" s="195" t="s">
        <v>452</v>
      </c>
      <c r="F11" s="181" t="s">
        <v>372</v>
      </c>
      <c r="G11" s="180" t="s">
        <v>765</v>
      </c>
    </row>
    <row r="12" spans="1:7" ht="15.75" customHeight="1" x14ac:dyDescent="0.2">
      <c r="A12" s="277"/>
      <c r="B12" s="39" t="s">
        <v>752</v>
      </c>
      <c r="C12" s="181" t="s">
        <v>764</v>
      </c>
      <c r="D12" s="39" t="s">
        <v>493</v>
      </c>
      <c r="E12" s="195" t="s">
        <v>763</v>
      </c>
      <c r="F12" s="181" t="s">
        <v>762</v>
      </c>
      <c r="G12" s="180" t="s">
        <v>761</v>
      </c>
    </row>
    <row r="13" spans="1:7" ht="15.75" customHeight="1" x14ac:dyDescent="0.2">
      <c r="A13" s="277"/>
      <c r="B13" s="39" t="s">
        <v>752</v>
      </c>
      <c r="C13" s="181" t="s">
        <v>760</v>
      </c>
      <c r="D13" s="39"/>
      <c r="E13" s="195" t="s">
        <v>759</v>
      </c>
      <c r="F13" s="181" t="s">
        <v>348</v>
      </c>
      <c r="G13" s="180" t="s">
        <v>758</v>
      </c>
    </row>
    <row r="14" spans="1:7" ht="15.75" customHeight="1" x14ac:dyDescent="0.2">
      <c r="A14" s="277"/>
      <c r="B14" s="39" t="s">
        <v>752</v>
      </c>
      <c r="C14" s="181" t="s">
        <v>757</v>
      </c>
      <c r="D14" s="39" t="s">
        <v>493</v>
      </c>
      <c r="E14" s="184" t="s">
        <v>474</v>
      </c>
      <c r="F14" s="181" t="s">
        <v>473</v>
      </c>
      <c r="G14" s="180" t="s">
        <v>756</v>
      </c>
    </row>
    <row r="15" spans="1:7" ht="15.75" customHeight="1" x14ac:dyDescent="0.2">
      <c r="A15" s="277"/>
      <c r="B15" s="39" t="s">
        <v>752</v>
      </c>
      <c r="C15" s="181" t="s">
        <v>754</v>
      </c>
      <c r="D15" s="39"/>
      <c r="E15" s="195" t="s">
        <v>755</v>
      </c>
      <c r="F15" s="181" t="s">
        <v>754</v>
      </c>
      <c r="G15" s="180" t="s">
        <v>753</v>
      </c>
    </row>
    <row r="16" spans="1:7" ht="15.75" customHeight="1" x14ac:dyDescent="0.2">
      <c r="A16" s="277"/>
      <c r="B16" s="39" t="s">
        <v>752</v>
      </c>
      <c r="C16" s="181" t="s">
        <v>751</v>
      </c>
      <c r="D16" s="39"/>
      <c r="E16" s="195" t="s">
        <v>750</v>
      </c>
      <c r="F16" s="181" t="s">
        <v>348</v>
      </c>
      <c r="G16" s="180" t="s">
        <v>749</v>
      </c>
    </row>
    <row r="17" spans="1:7" ht="15.75" customHeight="1" x14ac:dyDescent="0.2">
      <c r="A17" s="277"/>
      <c r="B17" s="39" t="s">
        <v>743</v>
      </c>
      <c r="C17" s="181" t="s">
        <v>748</v>
      </c>
      <c r="D17" s="39"/>
      <c r="E17" s="195" t="s">
        <v>747</v>
      </c>
      <c r="F17" s="181" t="s">
        <v>746</v>
      </c>
      <c r="G17" s="180" t="s">
        <v>446</v>
      </c>
    </row>
    <row r="18" spans="1:7" ht="15.75" customHeight="1" x14ac:dyDescent="0.2">
      <c r="A18" s="277"/>
      <c r="B18" s="39" t="s">
        <v>743</v>
      </c>
      <c r="C18" s="181" t="s">
        <v>745</v>
      </c>
      <c r="D18" s="39"/>
      <c r="E18" s="195" t="s">
        <v>744</v>
      </c>
      <c r="F18" s="181" t="s">
        <v>348</v>
      </c>
      <c r="G18" s="180" t="s">
        <v>446</v>
      </c>
    </row>
    <row r="19" spans="1:7" ht="15.75" customHeight="1" x14ac:dyDescent="0.2">
      <c r="A19" s="277"/>
      <c r="B19" s="39" t="s">
        <v>743</v>
      </c>
      <c r="C19" s="181" t="s">
        <v>742</v>
      </c>
      <c r="D19" s="39"/>
      <c r="E19" s="196" t="s">
        <v>439</v>
      </c>
      <c r="F19" s="181" t="s">
        <v>438</v>
      </c>
      <c r="G19" s="180" t="s">
        <v>446</v>
      </c>
    </row>
    <row r="20" spans="1:7" ht="15.75" customHeight="1" x14ac:dyDescent="0.2">
      <c r="A20" s="277"/>
      <c r="B20" s="39" t="s">
        <v>506</v>
      </c>
      <c r="C20" s="181" t="s">
        <v>741</v>
      </c>
      <c r="D20" s="39" t="s">
        <v>504</v>
      </c>
      <c r="E20" s="196" t="s">
        <v>740</v>
      </c>
      <c r="F20" s="181" t="s">
        <v>348</v>
      </c>
      <c r="G20" s="180" t="s">
        <v>739</v>
      </c>
    </row>
    <row r="21" spans="1:7" ht="15.75" customHeight="1" x14ac:dyDescent="0.2">
      <c r="A21" s="277"/>
      <c r="B21" s="39" t="s">
        <v>506</v>
      </c>
      <c r="C21" s="181" t="s">
        <v>738</v>
      </c>
      <c r="D21" s="39"/>
      <c r="E21" s="196" t="s">
        <v>737</v>
      </c>
      <c r="F21" s="181" t="s">
        <v>353</v>
      </c>
      <c r="G21" s="180" t="s">
        <v>736</v>
      </c>
    </row>
    <row r="22" spans="1:7" ht="15.75" customHeight="1" x14ac:dyDescent="0.2">
      <c r="A22" s="277"/>
      <c r="B22" s="39" t="s">
        <v>506</v>
      </c>
      <c r="C22" s="181" t="s">
        <v>735</v>
      </c>
      <c r="D22" s="39"/>
      <c r="E22" s="196" t="s">
        <v>734</v>
      </c>
      <c r="F22" s="181" t="s">
        <v>733</v>
      </c>
      <c r="G22" s="180" t="s">
        <v>545</v>
      </c>
    </row>
    <row r="23" spans="1:7" ht="15.75" customHeight="1" x14ac:dyDescent="0.2">
      <c r="A23" s="277"/>
      <c r="B23" s="39" t="s">
        <v>506</v>
      </c>
      <c r="C23" s="199" t="s">
        <v>732</v>
      </c>
      <c r="D23" s="176" t="s">
        <v>504</v>
      </c>
      <c r="E23" s="201" t="s">
        <v>443</v>
      </c>
      <c r="F23" s="199" t="s">
        <v>442</v>
      </c>
      <c r="G23" s="180" t="s">
        <v>596</v>
      </c>
    </row>
    <row r="24" spans="1:7" ht="15.75" customHeight="1" x14ac:dyDescent="0.2">
      <c r="A24" s="282"/>
      <c r="B24" s="39" t="s">
        <v>506</v>
      </c>
      <c r="C24" s="199" t="s">
        <v>731</v>
      </c>
      <c r="D24" s="176"/>
      <c r="E24" s="201" t="s">
        <v>730</v>
      </c>
      <c r="F24" s="199" t="s">
        <v>353</v>
      </c>
      <c r="G24" s="180" t="s">
        <v>580</v>
      </c>
    </row>
    <row r="25" spans="1:7" ht="15.75" customHeight="1" x14ac:dyDescent="0.2">
      <c r="A25" s="279" t="s">
        <v>729</v>
      </c>
      <c r="B25" s="39" t="s">
        <v>700</v>
      </c>
      <c r="C25" s="181" t="s">
        <v>728</v>
      </c>
      <c r="D25" s="39" t="s">
        <v>475</v>
      </c>
      <c r="E25" s="196" t="s">
        <v>464</v>
      </c>
      <c r="F25" s="181" t="s">
        <v>463</v>
      </c>
      <c r="G25" s="180" t="s">
        <v>726</v>
      </c>
    </row>
    <row r="26" spans="1:7" ht="15.75" customHeight="1" x14ac:dyDescent="0.2">
      <c r="A26" s="277"/>
      <c r="B26" s="39" t="s">
        <v>700</v>
      </c>
      <c r="C26" s="181" t="s">
        <v>727</v>
      </c>
      <c r="D26" s="39" t="s">
        <v>475</v>
      </c>
      <c r="E26" s="196" t="s">
        <v>464</v>
      </c>
      <c r="F26" s="181" t="s">
        <v>463</v>
      </c>
      <c r="G26" s="180" t="s">
        <v>726</v>
      </c>
    </row>
    <row r="27" spans="1:7" ht="15.75" customHeight="1" x14ac:dyDescent="0.2">
      <c r="A27" s="277"/>
      <c r="B27" s="39" t="s">
        <v>700</v>
      </c>
      <c r="C27" s="181" t="s">
        <v>725</v>
      </c>
      <c r="D27" s="39" t="s">
        <v>475</v>
      </c>
      <c r="E27" s="196" t="s">
        <v>724</v>
      </c>
      <c r="F27" s="181" t="s">
        <v>348</v>
      </c>
      <c r="G27" s="180" t="s">
        <v>723</v>
      </c>
    </row>
    <row r="28" spans="1:7" ht="15.75" customHeight="1" x14ac:dyDescent="0.2">
      <c r="A28" s="277"/>
      <c r="B28" s="39" t="s">
        <v>700</v>
      </c>
      <c r="C28" s="181" t="s">
        <v>722</v>
      </c>
      <c r="D28" s="39" t="s">
        <v>475</v>
      </c>
      <c r="E28" s="196" t="s">
        <v>721</v>
      </c>
      <c r="F28" s="181" t="s">
        <v>454</v>
      </c>
      <c r="G28" s="180" t="s">
        <v>720</v>
      </c>
    </row>
    <row r="29" spans="1:7" ht="15.75" customHeight="1" x14ac:dyDescent="0.2">
      <c r="A29" s="277"/>
      <c r="B29" s="39" t="s">
        <v>700</v>
      </c>
      <c r="C29" s="185" t="s">
        <v>719</v>
      </c>
      <c r="D29" s="39" t="s">
        <v>698</v>
      </c>
      <c r="E29" s="196" t="s">
        <v>718</v>
      </c>
      <c r="F29" s="181" t="s">
        <v>717</v>
      </c>
      <c r="G29" s="180" t="s">
        <v>716</v>
      </c>
    </row>
    <row r="30" spans="1:7" ht="15.75" customHeight="1" x14ac:dyDescent="0.2">
      <c r="A30" s="277"/>
      <c r="B30" s="39" t="s">
        <v>700</v>
      </c>
      <c r="C30" s="185" t="s">
        <v>715</v>
      </c>
      <c r="D30" s="39" t="s">
        <v>698</v>
      </c>
      <c r="E30" s="196" t="s">
        <v>711</v>
      </c>
      <c r="F30" s="181" t="s">
        <v>710</v>
      </c>
      <c r="G30" s="180" t="s">
        <v>709</v>
      </c>
    </row>
    <row r="31" spans="1:7" ht="15.75" customHeight="1" x14ac:dyDescent="0.2">
      <c r="A31" s="277"/>
      <c r="B31" s="39" t="s">
        <v>700</v>
      </c>
      <c r="C31" s="185" t="s">
        <v>714</v>
      </c>
      <c r="D31" s="39" t="s">
        <v>698</v>
      </c>
      <c r="E31" s="196" t="s">
        <v>711</v>
      </c>
      <c r="F31" s="181" t="s">
        <v>710</v>
      </c>
      <c r="G31" s="180" t="s">
        <v>709</v>
      </c>
    </row>
    <row r="32" spans="1:7" ht="15.75" customHeight="1" x14ac:dyDescent="0.2">
      <c r="A32" s="277"/>
      <c r="B32" s="39" t="s">
        <v>700</v>
      </c>
      <c r="C32" s="186" t="s">
        <v>713</v>
      </c>
      <c r="D32" s="39" t="s">
        <v>698</v>
      </c>
      <c r="E32" s="196" t="s">
        <v>711</v>
      </c>
      <c r="F32" s="181" t="s">
        <v>710</v>
      </c>
      <c r="G32" s="180" t="s">
        <v>709</v>
      </c>
    </row>
    <row r="33" spans="1:7" ht="15.75" customHeight="1" x14ac:dyDescent="0.2">
      <c r="A33" s="277"/>
      <c r="B33" s="39" t="s">
        <v>700</v>
      </c>
      <c r="C33" s="185" t="s">
        <v>712</v>
      </c>
      <c r="D33" s="39" t="s">
        <v>698</v>
      </c>
      <c r="E33" s="196" t="s">
        <v>711</v>
      </c>
      <c r="F33" s="181" t="s">
        <v>710</v>
      </c>
      <c r="G33" s="180" t="s">
        <v>709</v>
      </c>
    </row>
    <row r="34" spans="1:7" ht="15.75" customHeight="1" x14ac:dyDescent="0.2">
      <c r="A34" s="277"/>
      <c r="B34" s="39" t="s">
        <v>700</v>
      </c>
      <c r="C34" s="186" t="s">
        <v>708</v>
      </c>
      <c r="D34" s="39" t="s">
        <v>707</v>
      </c>
      <c r="E34" s="196" t="s">
        <v>706</v>
      </c>
      <c r="F34" s="181" t="s">
        <v>705</v>
      </c>
      <c r="G34" s="180" t="s">
        <v>704</v>
      </c>
    </row>
    <row r="35" spans="1:7" ht="15.75" customHeight="1" x14ac:dyDescent="0.2">
      <c r="A35" s="277"/>
      <c r="B35" s="39" t="s">
        <v>700</v>
      </c>
      <c r="C35" s="185" t="s">
        <v>703</v>
      </c>
      <c r="D35" s="39" t="s">
        <v>698</v>
      </c>
      <c r="E35" s="196" t="s">
        <v>697</v>
      </c>
      <c r="F35" s="181" t="s">
        <v>696</v>
      </c>
      <c r="G35" s="200" t="s">
        <v>695</v>
      </c>
    </row>
    <row r="36" spans="1:7" ht="15.75" customHeight="1" x14ac:dyDescent="0.2">
      <c r="A36" s="277"/>
      <c r="B36" s="39" t="s">
        <v>700</v>
      </c>
      <c r="C36" s="185" t="s">
        <v>702</v>
      </c>
      <c r="D36" s="39" t="s">
        <v>698</v>
      </c>
      <c r="E36" s="196" t="s">
        <v>697</v>
      </c>
      <c r="F36" s="181" t="s">
        <v>696</v>
      </c>
      <c r="G36" s="200" t="s">
        <v>695</v>
      </c>
    </row>
    <row r="37" spans="1:7" ht="15.75" customHeight="1" x14ac:dyDescent="0.2">
      <c r="A37" s="277"/>
      <c r="B37" s="39" t="s">
        <v>700</v>
      </c>
      <c r="C37" s="185" t="s">
        <v>701</v>
      </c>
      <c r="D37" s="39" t="s">
        <v>698</v>
      </c>
      <c r="E37" s="196" t="s">
        <v>697</v>
      </c>
      <c r="F37" s="181" t="s">
        <v>696</v>
      </c>
      <c r="G37" s="200" t="s">
        <v>695</v>
      </c>
    </row>
    <row r="38" spans="1:7" ht="15.75" customHeight="1" x14ac:dyDescent="0.2">
      <c r="A38" s="278"/>
      <c r="B38" s="39" t="s">
        <v>700</v>
      </c>
      <c r="C38" s="185" t="s">
        <v>699</v>
      </c>
      <c r="D38" s="39" t="s">
        <v>698</v>
      </c>
      <c r="E38" s="196" t="s">
        <v>697</v>
      </c>
      <c r="F38" s="181" t="s">
        <v>696</v>
      </c>
      <c r="G38" s="200" t="s">
        <v>695</v>
      </c>
    </row>
    <row r="39" spans="1:7" ht="15.75" customHeight="1" x14ac:dyDescent="0.2">
      <c r="G39" s="32" t="s">
        <v>694</v>
      </c>
    </row>
    <row r="40" spans="1:7" ht="15.75" customHeight="1" x14ac:dyDescent="0.2">
      <c r="A40" s="283"/>
      <c r="B40" s="283"/>
      <c r="C40" s="283"/>
      <c r="D40" s="283"/>
      <c r="E40" s="283"/>
      <c r="F40" s="283"/>
      <c r="G40" s="283"/>
    </row>
  </sheetData>
  <mergeCells count="3">
    <mergeCell ref="A2:A24"/>
    <mergeCell ref="A25:A38"/>
    <mergeCell ref="A40:G40"/>
  </mergeCells>
  <phoneticPr fontId="3"/>
  <pageMargins left="0.78740157480314965" right="0.78740157480314965" top="0.59055118110236227" bottom="0.59055118110236227" header="0.51181102362204722" footer="0.51181102362204722"/>
  <pageSetup paperSize="9" firstPageNumber="0" fitToHeight="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0DF71-42EC-4126-B3C8-7C2027AC80B0}">
  <sheetPr>
    <pageSetUpPr fitToPage="1"/>
  </sheetPr>
  <dimension ref="A1:L9"/>
  <sheetViews>
    <sheetView showGridLines="0" zoomScaleSheetLayoutView="100" workbookViewId="0"/>
  </sheetViews>
  <sheetFormatPr defaultColWidth="10" defaultRowHeight="13.2" x14ac:dyDescent="0.2"/>
  <cols>
    <col min="1" max="1" width="11.77734375" style="16" customWidth="1"/>
    <col min="2" max="3" width="14" style="16" customWidth="1"/>
    <col min="4" max="7" width="19" style="16" customWidth="1"/>
    <col min="8" max="8" width="10" style="16" customWidth="1"/>
    <col min="9" max="9" width="32.88671875" style="16" bestFit="1" customWidth="1"/>
    <col min="10" max="10" width="10" style="16" customWidth="1"/>
    <col min="11" max="16384" width="10" style="16"/>
  </cols>
  <sheetData>
    <row r="1" spans="1:12" ht="17.399999999999999" x14ac:dyDescent="0.2">
      <c r="A1" s="26" t="s">
        <v>47</v>
      </c>
      <c r="L1" s="25"/>
    </row>
    <row r="2" spans="1:12" x14ac:dyDescent="0.2">
      <c r="A2" s="18"/>
      <c r="B2" s="18"/>
      <c r="C2" s="18"/>
      <c r="D2" s="18"/>
      <c r="E2" s="18"/>
      <c r="F2" s="17"/>
      <c r="G2" s="17" t="s">
        <v>46</v>
      </c>
      <c r="L2" s="25"/>
    </row>
    <row r="3" spans="1:12" ht="42.75" customHeight="1" x14ac:dyDescent="0.2">
      <c r="A3" s="23" t="s">
        <v>45</v>
      </c>
      <c r="B3" s="23" t="s">
        <v>43</v>
      </c>
      <c r="C3" s="23" t="s">
        <v>42</v>
      </c>
      <c r="D3" s="24" t="s">
        <v>41</v>
      </c>
      <c r="E3" s="24" t="s">
        <v>40</v>
      </c>
      <c r="F3" s="24" t="s">
        <v>39</v>
      </c>
      <c r="G3" s="24" t="s">
        <v>38</v>
      </c>
    </row>
    <row r="4" spans="1:12" ht="15" customHeight="1" x14ac:dyDescent="0.2">
      <c r="A4" s="23" t="s">
        <v>37</v>
      </c>
      <c r="B4" s="21">
        <v>15</v>
      </c>
      <c r="C4" s="20">
        <v>4804</v>
      </c>
      <c r="D4" s="22">
        <v>13</v>
      </c>
      <c r="E4" s="22">
        <v>21</v>
      </c>
      <c r="F4" s="20">
        <v>991</v>
      </c>
      <c r="G4" s="19">
        <f t="shared" ref="G4:G8" si="0">F4/C4</f>
        <v>0.20628642797668609</v>
      </c>
    </row>
    <row r="5" spans="1:12" ht="15" customHeight="1" x14ac:dyDescent="0.2">
      <c r="A5" s="23" t="s">
        <v>36</v>
      </c>
      <c r="B5" s="21">
        <v>15</v>
      </c>
      <c r="C5" s="20">
        <v>4702</v>
      </c>
      <c r="D5" s="22">
        <v>13</v>
      </c>
      <c r="E5" s="21">
        <v>22</v>
      </c>
      <c r="F5" s="20">
        <v>1018</v>
      </c>
      <c r="G5" s="19">
        <f t="shared" si="0"/>
        <v>0.21650361548277328</v>
      </c>
    </row>
    <row r="6" spans="1:12" ht="15" customHeight="1" x14ac:dyDescent="0.2">
      <c r="A6" s="23" t="s">
        <v>35</v>
      </c>
      <c r="B6" s="21">
        <v>15</v>
      </c>
      <c r="C6" s="20">
        <v>4595</v>
      </c>
      <c r="D6" s="22">
        <v>13</v>
      </c>
      <c r="E6" s="21">
        <v>22</v>
      </c>
      <c r="F6" s="20">
        <v>930</v>
      </c>
      <c r="G6" s="19">
        <f t="shared" si="0"/>
        <v>0.20239390642002175</v>
      </c>
    </row>
    <row r="7" spans="1:12" ht="15" customHeight="1" x14ac:dyDescent="0.2">
      <c r="A7" s="23" t="s">
        <v>34</v>
      </c>
      <c r="B7" s="21">
        <v>15</v>
      </c>
      <c r="C7" s="20">
        <v>4507</v>
      </c>
      <c r="D7" s="22">
        <v>13</v>
      </c>
      <c r="E7" s="21">
        <v>22</v>
      </c>
      <c r="F7" s="20">
        <v>971</v>
      </c>
      <c r="G7" s="19">
        <f t="shared" si="0"/>
        <v>0.21544264477479477</v>
      </c>
    </row>
    <row r="8" spans="1:12" ht="15" customHeight="1" x14ac:dyDescent="0.2">
      <c r="A8" s="23" t="s">
        <v>33</v>
      </c>
      <c r="B8" s="21">
        <v>15</v>
      </c>
      <c r="C8" s="20">
        <v>4469</v>
      </c>
      <c r="D8" s="22">
        <v>13</v>
      </c>
      <c r="E8" s="21">
        <v>23</v>
      </c>
      <c r="F8" s="20">
        <v>1004</v>
      </c>
      <c r="G8" s="19">
        <f t="shared" si="0"/>
        <v>0.22465876034907137</v>
      </c>
    </row>
    <row r="9" spans="1:12" ht="15" customHeight="1" x14ac:dyDescent="0.2">
      <c r="A9" s="18"/>
      <c r="B9" s="18"/>
      <c r="C9" s="18"/>
      <c r="D9" s="18"/>
      <c r="E9" s="18"/>
      <c r="F9" s="17"/>
      <c r="G9" s="17" t="s">
        <v>32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EBF7-9D40-4C1C-A7BB-32F41E72AB23}">
  <dimension ref="A1:T133"/>
  <sheetViews>
    <sheetView showGridLines="0" topLeftCell="A3" zoomScaleNormal="100" zoomScaleSheetLayoutView="100" workbookViewId="0">
      <selection activeCell="A4" sqref="A4:A28"/>
    </sheetView>
  </sheetViews>
  <sheetFormatPr defaultColWidth="9" defaultRowHeight="10.8" x14ac:dyDescent="0.2"/>
  <cols>
    <col min="1" max="1" width="4.6640625" style="31" customWidth="1"/>
    <col min="2" max="2" width="9.6640625" style="30" customWidth="1"/>
    <col min="3" max="3" width="7.77734375" style="30" customWidth="1"/>
    <col min="4" max="4" width="7.21875" style="29" customWidth="1"/>
    <col min="5" max="5" width="7.21875" style="27" customWidth="1"/>
    <col min="6" max="6" width="7.21875" style="28" customWidth="1"/>
    <col min="7" max="7" width="7.21875" style="27" customWidth="1"/>
    <col min="8" max="8" width="7.21875" style="29" customWidth="1"/>
    <col min="9" max="10" width="7.21875" style="27" customWidth="1"/>
    <col min="11" max="11" width="7.21875" style="28" customWidth="1"/>
    <col min="12" max="18" width="7.21875" style="27" customWidth="1"/>
    <col min="19" max="35" width="9.109375" style="27" customWidth="1"/>
    <col min="36" max="41" width="4.33203125" style="27" customWidth="1"/>
    <col min="42" max="16384" width="9" style="27"/>
  </cols>
  <sheetData>
    <row r="1" spans="1:20" ht="18.75" customHeight="1" x14ac:dyDescent="0.2">
      <c r="A1" s="15" t="s">
        <v>80</v>
      </c>
    </row>
    <row r="2" spans="1:20" x14ac:dyDescent="0.15">
      <c r="A2" s="35"/>
      <c r="B2" s="34"/>
      <c r="C2" s="34"/>
      <c r="D2" s="49"/>
      <c r="E2" s="47"/>
      <c r="F2" s="48"/>
      <c r="G2" s="50"/>
      <c r="H2" s="49"/>
      <c r="I2" s="47"/>
      <c r="J2" s="47"/>
      <c r="K2" s="48"/>
      <c r="L2" s="47"/>
      <c r="M2" s="47"/>
      <c r="N2" s="47"/>
      <c r="O2" s="47"/>
      <c r="P2" s="47"/>
      <c r="Q2" s="47"/>
      <c r="R2" s="46" t="s">
        <v>79</v>
      </c>
    </row>
    <row r="3" spans="1:20" s="42" customFormat="1" ht="45.9" customHeight="1" x14ac:dyDescent="0.2">
      <c r="A3" s="211" t="s">
        <v>78</v>
      </c>
      <c r="B3" s="211"/>
      <c r="C3" s="39" t="s">
        <v>77</v>
      </c>
      <c r="D3" s="44" t="s">
        <v>76</v>
      </c>
      <c r="E3" s="43" t="s">
        <v>75</v>
      </c>
      <c r="F3" s="45" t="s">
        <v>74</v>
      </c>
      <c r="G3" s="43" t="s">
        <v>73</v>
      </c>
      <c r="H3" s="44" t="s">
        <v>72</v>
      </c>
      <c r="I3" s="43" t="s">
        <v>71</v>
      </c>
      <c r="J3" s="43" t="s">
        <v>70</v>
      </c>
      <c r="K3" s="43" t="s">
        <v>69</v>
      </c>
      <c r="L3" s="43" t="s">
        <v>68</v>
      </c>
      <c r="M3" s="43" t="s">
        <v>67</v>
      </c>
      <c r="N3" s="39" t="s">
        <v>66</v>
      </c>
      <c r="O3" s="39" t="s">
        <v>65</v>
      </c>
      <c r="P3" s="39" t="s">
        <v>64</v>
      </c>
      <c r="Q3" s="43" t="s">
        <v>63</v>
      </c>
      <c r="R3" s="39" t="s">
        <v>62</v>
      </c>
      <c r="S3" s="30"/>
      <c r="T3" s="30"/>
    </row>
    <row r="4" spans="1:20" ht="14.1" customHeight="1" x14ac:dyDescent="0.2">
      <c r="A4" s="216" t="s">
        <v>61</v>
      </c>
      <c r="B4" s="39" t="s">
        <v>54</v>
      </c>
      <c r="C4" s="37">
        <f t="shared" ref="C4:C13" si="0">SUM(D4:R4)</f>
        <v>172177</v>
      </c>
      <c r="D4" s="37">
        <v>4397</v>
      </c>
      <c r="E4" s="37">
        <v>4539</v>
      </c>
      <c r="F4" s="37">
        <v>9306</v>
      </c>
      <c r="G4" s="37">
        <v>15380</v>
      </c>
      <c r="H4" s="37">
        <v>7191</v>
      </c>
      <c r="I4" s="37">
        <v>8498</v>
      </c>
      <c r="J4" s="37">
        <v>3911</v>
      </c>
      <c r="K4" s="37">
        <v>11429</v>
      </c>
      <c r="L4" s="37">
        <v>2237</v>
      </c>
      <c r="M4" s="37">
        <v>40482</v>
      </c>
      <c r="N4" s="37">
        <v>43556</v>
      </c>
      <c r="O4" s="37">
        <v>12156</v>
      </c>
      <c r="P4" s="37">
        <v>6106</v>
      </c>
      <c r="Q4" s="37">
        <v>2989</v>
      </c>
      <c r="R4" s="37" t="s">
        <v>49</v>
      </c>
      <c r="S4" s="36"/>
    </row>
    <row r="5" spans="1:20" ht="14.1" customHeight="1" x14ac:dyDescent="0.2">
      <c r="A5" s="212"/>
      <c r="B5" s="39" t="s">
        <v>57</v>
      </c>
      <c r="C5" s="37">
        <f t="shared" si="0"/>
        <v>176478</v>
      </c>
      <c r="D5" s="37">
        <v>4482</v>
      </c>
      <c r="E5" s="37">
        <v>4675</v>
      </c>
      <c r="F5" s="37">
        <v>9538</v>
      </c>
      <c r="G5" s="37">
        <v>15725</v>
      </c>
      <c r="H5" s="37">
        <v>7464</v>
      </c>
      <c r="I5" s="37">
        <v>8734</v>
      </c>
      <c r="J5" s="37">
        <v>4001</v>
      </c>
      <c r="K5" s="37">
        <v>11787</v>
      </c>
      <c r="L5" s="37">
        <v>2258</v>
      </c>
      <c r="M5" s="37">
        <v>41620</v>
      </c>
      <c r="N5" s="37">
        <v>44727</v>
      </c>
      <c r="O5" s="37">
        <v>12378</v>
      </c>
      <c r="P5" s="37">
        <v>6106</v>
      </c>
      <c r="Q5" s="37">
        <v>2983</v>
      </c>
      <c r="R5" s="37" t="s">
        <v>49</v>
      </c>
      <c r="S5" s="36"/>
    </row>
    <row r="6" spans="1:20" ht="14.1" customHeight="1" x14ac:dyDescent="0.2">
      <c r="A6" s="212"/>
      <c r="B6" s="39" t="s">
        <v>52</v>
      </c>
      <c r="C6" s="37">
        <f t="shared" si="0"/>
        <v>179948</v>
      </c>
      <c r="D6" s="37">
        <v>4550</v>
      </c>
      <c r="E6" s="37">
        <v>4765</v>
      </c>
      <c r="F6" s="37">
        <v>9694</v>
      </c>
      <c r="G6" s="37">
        <v>16216</v>
      </c>
      <c r="H6" s="37">
        <v>7731</v>
      </c>
      <c r="I6" s="37">
        <v>8830</v>
      </c>
      <c r="J6" s="37">
        <v>3983</v>
      </c>
      <c r="K6" s="37">
        <v>12060</v>
      </c>
      <c r="L6" s="37">
        <v>2284</v>
      </c>
      <c r="M6" s="37">
        <v>42565</v>
      </c>
      <c r="N6" s="37">
        <v>45781</v>
      </c>
      <c r="O6" s="37">
        <v>12602</v>
      </c>
      <c r="P6" s="37">
        <v>6106</v>
      </c>
      <c r="Q6" s="37">
        <v>2781</v>
      </c>
      <c r="R6" s="37" t="s">
        <v>49</v>
      </c>
      <c r="S6" s="36"/>
    </row>
    <row r="7" spans="1:20" ht="14.1" customHeight="1" x14ac:dyDescent="0.2">
      <c r="A7" s="212"/>
      <c r="B7" s="39" t="s">
        <v>51</v>
      </c>
      <c r="C7" s="37">
        <f t="shared" si="0"/>
        <v>182950</v>
      </c>
      <c r="D7" s="37">
        <v>4620</v>
      </c>
      <c r="E7" s="37">
        <v>4859</v>
      </c>
      <c r="F7" s="37">
        <v>9871</v>
      </c>
      <c r="G7" s="37">
        <v>16533</v>
      </c>
      <c r="H7" s="37">
        <v>7997</v>
      </c>
      <c r="I7" s="37">
        <v>8745</v>
      </c>
      <c r="J7" s="37">
        <v>3983</v>
      </c>
      <c r="K7" s="37">
        <v>12148</v>
      </c>
      <c r="L7" s="37">
        <v>2315</v>
      </c>
      <c r="M7" s="37">
        <v>43505</v>
      </c>
      <c r="N7" s="37">
        <v>46811</v>
      </c>
      <c r="O7" s="37">
        <v>12832</v>
      </c>
      <c r="P7" s="37">
        <v>6106</v>
      </c>
      <c r="Q7" s="37">
        <v>2625</v>
      </c>
      <c r="R7" s="37" t="s">
        <v>49</v>
      </c>
      <c r="S7" s="36"/>
    </row>
    <row r="8" spans="1:20" ht="14.1" customHeight="1" x14ac:dyDescent="0.2">
      <c r="A8" s="213"/>
      <c r="B8" s="38" t="s">
        <v>50</v>
      </c>
      <c r="C8" s="41">
        <f t="shared" si="0"/>
        <v>186101</v>
      </c>
      <c r="D8" s="37">
        <v>4668</v>
      </c>
      <c r="E8" s="40">
        <v>4966</v>
      </c>
      <c r="F8" s="40">
        <v>10049</v>
      </c>
      <c r="G8" s="40">
        <v>16816</v>
      </c>
      <c r="H8" s="40">
        <v>8283</v>
      </c>
      <c r="I8" s="40">
        <v>8933</v>
      </c>
      <c r="J8" s="40">
        <v>4039</v>
      </c>
      <c r="K8" s="40">
        <v>12137</v>
      </c>
      <c r="L8" s="40">
        <v>2333</v>
      </c>
      <c r="M8" s="40">
        <v>44466</v>
      </c>
      <c r="N8" s="40">
        <v>47653</v>
      </c>
      <c r="O8" s="40">
        <v>13013</v>
      </c>
      <c r="P8" s="40">
        <v>6106</v>
      </c>
      <c r="Q8" s="40">
        <v>2639</v>
      </c>
      <c r="R8" s="37" t="s">
        <v>49</v>
      </c>
      <c r="S8" s="36"/>
    </row>
    <row r="9" spans="1:20" ht="14.1" customHeight="1" x14ac:dyDescent="0.2">
      <c r="A9" s="216" t="s">
        <v>60</v>
      </c>
      <c r="B9" s="39" t="s">
        <v>54</v>
      </c>
      <c r="C9" s="37">
        <f t="shared" si="0"/>
        <v>117502</v>
      </c>
      <c r="D9" s="37">
        <v>2628</v>
      </c>
      <c r="E9" s="37">
        <v>3144</v>
      </c>
      <c r="F9" s="37">
        <v>8351</v>
      </c>
      <c r="G9" s="37">
        <v>8614</v>
      </c>
      <c r="H9" s="37">
        <v>4583</v>
      </c>
      <c r="I9" s="37">
        <v>4166</v>
      </c>
      <c r="J9" s="37">
        <v>2059</v>
      </c>
      <c r="K9" s="37">
        <v>8799</v>
      </c>
      <c r="L9" s="37">
        <v>1306</v>
      </c>
      <c r="M9" s="37">
        <v>33798</v>
      </c>
      <c r="N9" s="37">
        <v>31567</v>
      </c>
      <c r="O9" s="37">
        <v>8256</v>
      </c>
      <c r="P9" s="37" t="s">
        <v>56</v>
      </c>
      <c r="Q9" s="37">
        <v>231</v>
      </c>
      <c r="R9" s="37" t="s">
        <v>49</v>
      </c>
      <c r="S9" s="36"/>
    </row>
    <row r="10" spans="1:20" ht="14.1" customHeight="1" x14ac:dyDescent="0.2">
      <c r="A10" s="212"/>
      <c r="B10" s="39" t="s">
        <v>57</v>
      </c>
      <c r="C10" s="37">
        <f t="shared" si="0"/>
        <v>119660</v>
      </c>
      <c r="D10" s="37">
        <v>2645</v>
      </c>
      <c r="E10" s="37">
        <v>3212</v>
      </c>
      <c r="F10" s="37">
        <v>8481</v>
      </c>
      <c r="G10" s="37">
        <v>8765</v>
      </c>
      <c r="H10" s="37">
        <v>4706</v>
      </c>
      <c r="I10" s="37">
        <v>4304</v>
      </c>
      <c r="J10" s="37">
        <v>2091</v>
      </c>
      <c r="K10" s="37">
        <v>9005</v>
      </c>
      <c r="L10" s="37">
        <v>1334</v>
      </c>
      <c r="M10" s="37">
        <v>34358</v>
      </c>
      <c r="N10" s="37">
        <v>32149</v>
      </c>
      <c r="O10" s="37">
        <v>8366</v>
      </c>
      <c r="P10" s="37" t="s">
        <v>56</v>
      </c>
      <c r="Q10" s="37">
        <v>244</v>
      </c>
      <c r="R10" s="37" t="s">
        <v>49</v>
      </c>
      <c r="S10" s="36"/>
    </row>
    <row r="11" spans="1:20" ht="14.1" customHeight="1" x14ac:dyDescent="0.2">
      <c r="A11" s="212"/>
      <c r="B11" s="39" t="s">
        <v>52</v>
      </c>
      <c r="C11" s="37">
        <f t="shared" si="0"/>
        <v>121584</v>
      </c>
      <c r="D11" s="37">
        <v>2667</v>
      </c>
      <c r="E11" s="37">
        <v>3268</v>
      </c>
      <c r="F11" s="37">
        <v>8567</v>
      </c>
      <c r="G11" s="37">
        <v>9021</v>
      </c>
      <c r="H11" s="37">
        <v>4794</v>
      </c>
      <c r="I11" s="37">
        <v>4427</v>
      </c>
      <c r="J11" s="37">
        <v>2123</v>
      </c>
      <c r="K11" s="37">
        <v>9088</v>
      </c>
      <c r="L11" s="37">
        <v>1336</v>
      </c>
      <c r="M11" s="37">
        <v>34979</v>
      </c>
      <c r="N11" s="37">
        <v>32570</v>
      </c>
      <c r="O11" s="37">
        <v>8490</v>
      </c>
      <c r="P11" s="37" t="s">
        <v>56</v>
      </c>
      <c r="Q11" s="37">
        <v>254</v>
      </c>
      <c r="R11" s="37" t="s">
        <v>56</v>
      </c>
      <c r="S11" s="36"/>
    </row>
    <row r="12" spans="1:20" ht="14.1" customHeight="1" x14ac:dyDescent="0.2">
      <c r="A12" s="212"/>
      <c r="B12" s="39" t="s">
        <v>51</v>
      </c>
      <c r="C12" s="37">
        <f t="shared" si="0"/>
        <v>123181</v>
      </c>
      <c r="D12" s="37">
        <v>2683</v>
      </c>
      <c r="E12" s="37">
        <v>3356</v>
      </c>
      <c r="F12" s="37">
        <v>8598</v>
      </c>
      <c r="G12" s="37">
        <v>9202</v>
      </c>
      <c r="H12" s="37">
        <v>4889</v>
      </c>
      <c r="I12" s="37">
        <v>4509</v>
      </c>
      <c r="J12" s="37">
        <v>2165</v>
      </c>
      <c r="K12" s="37">
        <v>9215</v>
      </c>
      <c r="L12" s="37">
        <v>1358</v>
      </c>
      <c r="M12" s="37">
        <v>35250</v>
      </c>
      <c r="N12" s="37">
        <v>33110</v>
      </c>
      <c r="O12" s="37">
        <v>8580</v>
      </c>
      <c r="P12" s="37" t="s">
        <v>56</v>
      </c>
      <c r="Q12" s="37">
        <v>266</v>
      </c>
      <c r="R12" s="37" t="s">
        <v>56</v>
      </c>
      <c r="S12" s="36"/>
    </row>
    <row r="13" spans="1:20" ht="14.1" customHeight="1" x14ac:dyDescent="0.2">
      <c r="A13" s="213"/>
      <c r="B13" s="38" t="s">
        <v>50</v>
      </c>
      <c r="C13" s="41">
        <f t="shared" si="0"/>
        <v>124723</v>
      </c>
      <c r="D13" s="37">
        <v>2700</v>
      </c>
      <c r="E13" s="40">
        <v>3409</v>
      </c>
      <c r="F13" s="40">
        <v>8695</v>
      </c>
      <c r="G13" s="40">
        <v>9256</v>
      </c>
      <c r="H13" s="40">
        <v>5016</v>
      </c>
      <c r="I13" s="40">
        <v>4631</v>
      </c>
      <c r="J13" s="40">
        <v>2191</v>
      </c>
      <c r="K13" s="40">
        <v>9413</v>
      </c>
      <c r="L13" s="40">
        <v>1326</v>
      </c>
      <c r="M13" s="40">
        <v>35507</v>
      </c>
      <c r="N13" s="40">
        <v>33637</v>
      </c>
      <c r="O13" s="40">
        <v>8666</v>
      </c>
      <c r="P13" s="37" t="s">
        <v>56</v>
      </c>
      <c r="Q13" s="40">
        <v>276</v>
      </c>
      <c r="R13" s="37" t="s">
        <v>56</v>
      </c>
      <c r="S13" s="36"/>
    </row>
    <row r="14" spans="1:20" ht="14.1" customHeight="1" x14ac:dyDescent="0.2">
      <c r="A14" s="216" t="s">
        <v>59</v>
      </c>
      <c r="B14" s="39" t="s">
        <v>54</v>
      </c>
      <c r="C14" s="37">
        <f>SUM(D15:R15)</f>
        <v>72656</v>
      </c>
      <c r="D14" s="37">
        <v>2252</v>
      </c>
      <c r="E14" s="37">
        <v>2705</v>
      </c>
      <c r="F14" s="37">
        <v>5581</v>
      </c>
      <c r="G14" s="37">
        <v>7273</v>
      </c>
      <c r="H14" s="37">
        <v>2938</v>
      </c>
      <c r="I14" s="37">
        <v>4697</v>
      </c>
      <c r="J14" s="37">
        <v>1685</v>
      </c>
      <c r="K14" s="37">
        <v>5117</v>
      </c>
      <c r="L14" s="37">
        <v>871</v>
      </c>
      <c r="M14" s="37">
        <v>32891</v>
      </c>
      <c r="N14" s="37">
        <v>1327</v>
      </c>
      <c r="O14" s="37">
        <v>3376</v>
      </c>
      <c r="P14" s="37" t="s">
        <v>56</v>
      </c>
      <c r="Q14" s="37">
        <v>1803</v>
      </c>
      <c r="R14" s="37" t="s">
        <v>49</v>
      </c>
      <c r="S14" s="36"/>
    </row>
    <row r="15" spans="1:20" ht="14.1" customHeight="1" x14ac:dyDescent="0.2">
      <c r="A15" s="212"/>
      <c r="B15" s="39" t="s">
        <v>57</v>
      </c>
      <c r="C15" s="37">
        <f>SUM(D16:R16)</f>
        <v>73115</v>
      </c>
      <c r="D15" s="37">
        <v>2253</v>
      </c>
      <c r="E15" s="37">
        <v>2722</v>
      </c>
      <c r="F15" s="37">
        <v>5647</v>
      </c>
      <c r="G15" s="37">
        <v>7341</v>
      </c>
      <c r="H15" s="37">
        <v>2884</v>
      </c>
      <c r="I15" s="37">
        <v>4722</v>
      </c>
      <c r="J15" s="37">
        <v>1699</v>
      </c>
      <c r="K15" s="37">
        <v>5178</v>
      </c>
      <c r="L15" s="37">
        <v>872</v>
      </c>
      <c r="M15" s="37">
        <v>32882</v>
      </c>
      <c r="N15" s="37">
        <v>1418</v>
      </c>
      <c r="O15" s="37">
        <v>3384</v>
      </c>
      <c r="P15" s="37" t="s">
        <v>56</v>
      </c>
      <c r="Q15" s="37">
        <v>1654</v>
      </c>
      <c r="R15" s="37" t="s">
        <v>49</v>
      </c>
      <c r="S15" s="36"/>
    </row>
    <row r="16" spans="1:20" ht="14.1" customHeight="1" x14ac:dyDescent="0.2">
      <c r="A16" s="212"/>
      <c r="B16" s="39" t="s">
        <v>52</v>
      </c>
      <c r="C16" s="37">
        <f>SUM(D17:R17)</f>
        <v>73757</v>
      </c>
      <c r="D16" s="37">
        <v>2245</v>
      </c>
      <c r="E16" s="37">
        <v>2748</v>
      </c>
      <c r="F16" s="37">
        <v>5615</v>
      </c>
      <c r="G16" s="37">
        <v>7376</v>
      </c>
      <c r="H16" s="37">
        <v>2921</v>
      </c>
      <c r="I16" s="37">
        <v>4741</v>
      </c>
      <c r="J16" s="37">
        <v>1699</v>
      </c>
      <c r="K16" s="37">
        <v>5225</v>
      </c>
      <c r="L16" s="37">
        <v>878</v>
      </c>
      <c r="M16" s="37">
        <v>33131</v>
      </c>
      <c r="N16" s="37">
        <v>1545</v>
      </c>
      <c r="O16" s="37">
        <v>3399</v>
      </c>
      <c r="P16" s="37" t="s">
        <v>56</v>
      </c>
      <c r="Q16" s="37">
        <v>1592</v>
      </c>
      <c r="R16" s="37" t="s">
        <v>49</v>
      </c>
      <c r="S16" s="36"/>
    </row>
    <row r="17" spans="1:19" ht="14.1" customHeight="1" x14ac:dyDescent="0.2">
      <c r="A17" s="212"/>
      <c r="B17" s="39" t="s">
        <v>51</v>
      </c>
      <c r="C17" s="37">
        <f>SUM(D17:Q17)</f>
        <v>73757</v>
      </c>
      <c r="D17" s="37">
        <v>2255</v>
      </c>
      <c r="E17" s="37">
        <v>2781</v>
      </c>
      <c r="F17" s="37">
        <v>5647</v>
      </c>
      <c r="G17" s="37">
        <v>7459</v>
      </c>
      <c r="H17" s="37">
        <v>2918</v>
      </c>
      <c r="I17" s="37">
        <v>4768</v>
      </c>
      <c r="J17" s="37">
        <v>1704</v>
      </c>
      <c r="K17" s="37">
        <v>5276</v>
      </c>
      <c r="L17" s="37">
        <v>886</v>
      </c>
      <c r="M17" s="37">
        <v>33409</v>
      </c>
      <c r="N17" s="37">
        <v>1649</v>
      </c>
      <c r="O17" s="37">
        <v>3412</v>
      </c>
      <c r="P17" s="37" t="s">
        <v>56</v>
      </c>
      <c r="Q17" s="37">
        <v>1593</v>
      </c>
      <c r="R17" s="37" t="s">
        <v>56</v>
      </c>
      <c r="S17" s="36"/>
    </row>
    <row r="18" spans="1:19" ht="14.1" customHeight="1" x14ac:dyDescent="0.2">
      <c r="A18" s="213"/>
      <c r="B18" s="38" t="s">
        <v>50</v>
      </c>
      <c r="C18" s="41">
        <f>SUM(D18:R18)</f>
        <v>73937</v>
      </c>
      <c r="D18" s="40">
        <v>2183</v>
      </c>
      <c r="E18" s="40">
        <v>2808</v>
      </c>
      <c r="F18" s="40">
        <v>5524</v>
      </c>
      <c r="G18" s="40">
        <v>7479</v>
      </c>
      <c r="H18" s="40">
        <v>2950</v>
      </c>
      <c r="I18" s="40">
        <v>4850</v>
      </c>
      <c r="J18" s="40">
        <v>1694</v>
      </c>
      <c r="K18" s="40">
        <v>5322</v>
      </c>
      <c r="L18" s="40">
        <v>893</v>
      </c>
      <c r="M18" s="40">
        <v>33515</v>
      </c>
      <c r="N18" s="40">
        <v>1700</v>
      </c>
      <c r="O18" s="40">
        <v>3424</v>
      </c>
      <c r="P18" s="37" t="s">
        <v>56</v>
      </c>
      <c r="Q18" s="40">
        <v>1595</v>
      </c>
      <c r="R18" s="37" t="s">
        <v>56</v>
      </c>
      <c r="S18" s="36"/>
    </row>
    <row r="19" spans="1:19" ht="14.1" customHeight="1" x14ac:dyDescent="0.2">
      <c r="A19" s="216" t="s">
        <v>58</v>
      </c>
      <c r="B19" s="39" t="s">
        <v>54</v>
      </c>
      <c r="C19" s="37">
        <f>SUM(D20:R20)</f>
        <v>38835</v>
      </c>
      <c r="D19" s="37">
        <v>473</v>
      </c>
      <c r="E19" s="37">
        <v>547</v>
      </c>
      <c r="F19" s="37">
        <v>972</v>
      </c>
      <c r="G19" s="37">
        <v>1344</v>
      </c>
      <c r="H19" s="37">
        <v>790</v>
      </c>
      <c r="I19" s="37">
        <v>2219</v>
      </c>
      <c r="J19" s="37">
        <v>679</v>
      </c>
      <c r="K19" s="37">
        <v>3393</v>
      </c>
      <c r="L19" s="37">
        <v>278</v>
      </c>
      <c r="M19" s="37">
        <v>8269</v>
      </c>
      <c r="N19" s="37">
        <v>16006</v>
      </c>
      <c r="O19" s="37">
        <v>2978</v>
      </c>
      <c r="P19" s="37" t="s">
        <v>56</v>
      </c>
      <c r="Q19" s="37">
        <v>682</v>
      </c>
      <c r="R19" s="37" t="s">
        <v>56</v>
      </c>
      <c r="S19" s="36"/>
    </row>
    <row r="20" spans="1:19" ht="14.1" customHeight="1" x14ac:dyDescent="0.2">
      <c r="A20" s="212"/>
      <c r="B20" s="39" t="s">
        <v>57</v>
      </c>
      <c r="C20" s="37">
        <f>SUM(D21:R21)</f>
        <v>39349</v>
      </c>
      <c r="D20" s="37">
        <v>461</v>
      </c>
      <c r="E20" s="37">
        <v>550</v>
      </c>
      <c r="F20" s="37">
        <v>998</v>
      </c>
      <c r="G20" s="37">
        <v>1498</v>
      </c>
      <c r="H20" s="37">
        <v>782</v>
      </c>
      <c r="I20" s="37">
        <v>2190</v>
      </c>
      <c r="J20" s="37">
        <v>748</v>
      </c>
      <c r="K20" s="37">
        <v>3385</v>
      </c>
      <c r="L20" s="37">
        <v>275</v>
      </c>
      <c r="M20" s="37">
        <v>8422</v>
      </c>
      <c r="N20" s="37">
        <v>15866</v>
      </c>
      <c r="O20" s="37">
        <v>3011</v>
      </c>
      <c r="P20" s="37" t="s">
        <v>56</v>
      </c>
      <c r="Q20" s="37">
        <v>649</v>
      </c>
      <c r="R20" s="37" t="s">
        <v>56</v>
      </c>
      <c r="S20" s="36"/>
    </row>
    <row r="21" spans="1:19" ht="14.1" customHeight="1" x14ac:dyDescent="0.2">
      <c r="A21" s="212"/>
      <c r="B21" s="39" t="s">
        <v>52</v>
      </c>
      <c r="C21" s="37">
        <f>SUM(D22:R22)</f>
        <v>40009</v>
      </c>
      <c r="D21" s="37">
        <v>475</v>
      </c>
      <c r="E21" s="37">
        <v>551</v>
      </c>
      <c r="F21" s="37">
        <v>976</v>
      </c>
      <c r="G21" s="37">
        <v>1494</v>
      </c>
      <c r="H21" s="37">
        <v>877</v>
      </c>
      <c r="I21" s="37">
        <v>2200</v>
      </c>
      <c r="J21" s="37">
        <v>741</v>
      </c>
      <c r="K21" s="37">
        <v>3450</v>
      </c>
      <c r="L21" s="37">
        <v>284</v>
      </c>
      <c r="M21" s="37">
        <v>8623</v>
      </c>
      <c r="N21" s="37">
        <v>15981</v>
      </c>
      <c r="O21" s="37">
        <v>3055</v>
      </c>
      <c r="P21" s="37" t="s">
        <v>56</v>
      </c>
      <c r="Q21" s="37">
        <v>642</v>
      </c>
      <c r="R21" s="37" t="s">
        <v>56</v>
      </c>
      <c r="S21" s="36"/>
    </row>
    <row r="22" spans="1:19" ht="14.1" customHeight="1" x14ac:dyDescent="0.2">
      <c r="A22" s="212"/>
      <c r="B22" s="39" t="s">
        <v>51</v>
      </c>
      <c r="C22" s="37">
        <f>SUM(D22:Q22)</f>
        <v>40009</v>
      </c>
      <c r="D22" s="37">
        <v>475</v>
      </c>
      <c r="E22" s="37">
        <v>603</v>
      </c>
      <c r="F22" s="37">
        <v>1060</v>
      </c>
      <c r="G22" s="37">
        <v>1502</v>
      </c>
      <c r="H22" s="37">
        <v>877</v>
      </c>
      <c r="I22" s="37">
        <v>2313</v>
      </c>
      <c r="J22" s="37">
        <v>739</v>
      </c>
      <c r="K22" s="37">
        <v>3462</v>
      </c>
      <c r="L22" s="37">
        <v>286</v>
      </c>
      <c r="M22" s="37">
        <v>8795</v>
      </c>
      <c r="N22" s="37">
        <v>16158</v>
      </c>
      <c r="O22" s="37">
        <v>3099</v>
      </c>
      <c r="P22" s="37" t="s">
        <v>56</v>
      </c>
      <c r="Q22" s="37">
        <v>640</v>
      </c>
      <c r="R22" s="37" t="s">
        <v>56</v>
      </c>
      <c r="S22" s="36"/>
    </row>
    <row r="23" spans="1:19" ht="14.1" customHeight="1" x14ac:dyDescent="0.2">
      <c r="A23" s="213"/>
      <c r="B23" s="38" t="s">
        <v>50</v>
      </c>
      <c r="C23" s="41">
        <f>SUM(D23:R23)</f>
        <v>40623</v>
      </c>
      <c r="D23" s="40">
        <v>475</v>
      </c>
      <c r="E23" s="40">
        <v>616</v>
      </c>
      <c r="F23" s="40">
        <v>1103</v>
      </c>
      <c r="G23" s="40">
        <v>1574</v>
      </c>
      <c r="H23" s="40">
        <v>842</v>
      </c>
      <c r="I23" s="40">
        <v>2312</v>
      </c>
      <c r="J23" s="40">
        <v>769</v>
      </c>
      <c r="K23" s="40">
        <v>3469</v>
      </c>
      <c r="L23" s="40">
        <v>285</v>
      </c>
      <c r="M23" s="40">
        <v>8961</v>
      </c>
      <c r="N23" s="40">
        <v>16425</v>
      </c>
      <c r="O23" s="40">
        <v>3149</v>
      </c>
      <c r="P23" s="37" t="s">
        <v>56</v>
      </c>
      <c r="Q23" s="40">
        <v>643</v>
      </c>
      <c r="R23" s="37" t="s">
        <v>56</v>
      </c>
      <c r="S23" s="36"/>
    </row>
    <row r="24" spans="1:19" ht="14.1" customHeight="1" x14ac:dyDescent="0.2">
      <c r="A24" s="284" t="s">
        <v>55</v>
      </c>
      <c r="B24" s="39" t="s">
        <v>54</v>
      </c>
      <c r="C24" s="37">
        <f>SUM(D25:R25)</f>
        <v>407629</v>
      </c>
      <c r="D24" s="37">
        <f>D4+D9+D14+D19</f>
        <v>9750</v>
      </c>
      <c r="E24" s="37">
        <f>E4+E9+E14+E19</f>
        <v>10935</v>
      </c>
      <c r="F24" s="37">
        <f>F4+F9+F14+F19</f>
        <v>24210</v>
      </c>
      <c r="G24" s="37">
        <f>G4+G9+G14+G19</f>
        <v>32611</v>
      </c>
      <c r="H24" s="37">
        <f>H4+H9+H14+H19</f>
        <v>15502</v>
      </c>
      <c r="I24" s="37">
        <f>I4+I9+I14+I19</f>
        <v>19580</v>
      </c>
      <c r="J24" s="37">
        <f>J4+J9+J14+J19</f>
        <v>8334</v>
      </c>
      <c r="K24" s="37">
        <f>K4+K9+K14+K19</f>
        <v>28738</v>
      </c>
      <c r="L24" s="37">
        <f>L4+L9+L14+L19</f>
        <v>4692</v>
      </c>
      <c r="M24" s="37">
        <f>M4+M9+M14+M19</f>
        <v>115440</v>
      </c>
      <c r="N24" s="37">
        <f>N4+N9+N14+N19</f>
        <v>92456</v>
      </c>
      <c r="O24" s="37">
        <f>O4+O9+O14+O19</f>
        <v>26766</v>
      </c>
      <c r="P24" s="37">
        <f>P4</f>
        <v>6106</v>
      </c>
      <c r="Q24" s="37">
        <f>Q4+Q9+Q14+Q19</f>
        <v>5705</v>
      </c>
      <c r="R24" s="37" t="s">
        <v>49</v>
      </c>
      <c r="S24" s="36"/>
    </row>
    <row r="25" spans="1:19" ht="14.1" customHeight="1" x14ac:dyDescent="0.2">
      <c r="A25" s="214"/>
      <c r="B25" s="39" t="s">
        <v>53</v>
      </c>
      <c r="C25" s="37">
        <f>SUM(D26:R26)</f>
        <v>413996</v>
      </c>
      <c r="D25" s="37">
        <f>D5+D10+D15+D20</f>
        <v>9841</v>
      </c>
      <c r="E25" s="37">
        <f>E5+E10+E15+E20</f>
        <v>11159</v>
      </c>
      <c r="F25" s="37">
        <f>F5+F10+F15+F20</f>
        <v>24664</v>
      </c>
      <c r="G25" s="37">
        <f>G5+G10+G15+G20</f>
        <v>33329</v>
      </c>
      <c r="H25" s="37">
        <f>H5+H10+H15+H20</f>
        <v>15836</v>
      </c>
      <c r="I25" s="37">
        <f>I5+I10+I15+I20</f>
        <v>19950</v>
      </c>
      <c r="J25" s="37">
        <f>J5+J10+J15+J20</f>
        <v>8539</v>
      </c>
      <c r="K25" s="37">
        <f>K5+K10+K15+K20</f>
        <v>29355</v>
      </c>
      <c r="L25" s="37">
        <f>L5+L10+L15+L20</f>
        <v>4739</v>
      </c>
      <c r="M25" s="37">
        <f>M5+M10+M15+M20</f>
        <v>117282</v>
      </c>
      <c r="N25" s="37">
        <f>N5+N10+N15+N20</f>
        <v>94160</v>
      </c>
      <c r="O25" s="37">
        <f>O5+O10+O15+O20</f>
        <v>27139</v>
      </c>
      <c r="P25" s="37">
        <f>P5</f>
        <v>6106</v>
      </c>
      <c r="Q25" s="37">
        <f>Q5+Q10+Q15+Q20</f>
        <v>5530</v>
      </c>
      <c r="R25" s="37" t="s">
        <v>49</v>
      </c>
      <c r="S25" s="36"/>
    </row>
    <row r="26" spans="1:19" ht="14.1" customHeight="1" x14ac:dyDescent="0.2">
      <c r="A26" s="214"/>
      <c r="B26" s="39" t="s">
        <v>52</v>
      </c>
      <c r="C26" s="37">
        <f>SUM(D27:R27)</f>
        <v>419897</v>
      </c>
      <c r="D26" s="37">
        <f>D6+D11+D16+D21</f>
        <v>9937</v>
      </c>
      <c r="E26" s="37">
        <f>E6+E11+E16+E21</f>
        <v>11332</v>
      </c>
      <c r="F26" s="37">
        <f>F6+F11+F16+F21</f>
        <v>24852</v>
      </c>
      <c r="G26" s="37">
        <f>G6+G11+G16+G21</f>
        <v>34107</v>
      </c>
      <c r="H26" s="37">
        <f>H6+H11+H16+H21</f>
        <v>16323</v>
      </c>
      <c r="I26" s="37">
        <f>I6+I11+I16+I21</f>
        <v>20198</v>
      </c>
      <c r="J26" s="37">
        <f>J6+J11+J16+J21</f>
        <v>8546</v>
      </c>
      <c r="K26" s="37">
        <f>K6+K11+K16+K21</f>
        <v>29823</v>
      </c>
      <c r="L26" s="37">
        <f>L6+L11+L16+L21</f>
        <v>4782</v>
      </c>
      <c r="M26" s="37">
        <f>M6+M11+M16+M21</f>
        <v>119298</v>
      </c>
      <c r="N26" s="37">
        <f>N6+N11+N16+N21</f>
        <v>95877</v>
      </c>
      <c r="O26" s="37">
        <f>O6+O11+O16+O21</f>
        <v>27546</v>
      </c>
      <c r="P26" s="37">
        <f>P6</f>
        <v>6106</v>
      </c>
      <c r="Q26" s="37">
        <f>Q6+Q11+Q16+Q21</f>
        <v>5269</v>
      </c>
      <c r="R26" s="37" t="s">
        <v>49</v>
      </c>
      <c r="S26" s="36"/>
    </row>
    <row r="27" spans="1:19" ht="14.1" customHeight="1" x14ac:dyDescent="0.2">
      <c r="A27" s="214"/>
      <c r="B27" s="39" t="s">
        <v>51</v>
      </c>
      <c r="C27" s="37">
        <f>SUM(D27:Q27)</f>
        <v>419897</v>
      </c>
      <c r="D27" s="37">
        <f>D7+D12+D17+D22</f>
        <v>10033</v>
      </c>
      <c r="E27" s="37">
        <f>E7+E12+E17+E22</f>
        <v>11599</v>
      </c>
      <c r="F27" s="37">
        <f>F7+F12+F17+F22</f>
        <v>25176</v>
      </c>
      <c r="G27" s="37">
        <f>G7+G12+G17+G22</f>
        <v>34696</v>
      </c>
      <c r="H27" s="37">
        <f>H7+H12+H17+H22</f>
        <v>16681</v>
      </c>
      <c r="I27" s="37">
        <f>I7+I12+I17+I22</f>
        <v>20335</v>
      </c>
      <c r="J27" s="37">
        <f>J7+J12+J17+J22</f>
        <v>8591</v>
      </c>
      <c r="K27" s="37">
        <f>K7+K12+K17+K22</f>
        <v>30101</v>
      </c>
      <c r="L27" s="37">
        <f>L7+L12+L17+L22</f>
        <v>4845</v>
      </c>
      <c r="M27" s="37">
        <f>M7+M12+M17+M22</f>
        <v>120959</v>
      </c>
      <c r="N27" s="37">
        <f>N7+N12+N17+N22</f>
        <v>97728</v>
      </c>
      <c r="O27" s="37">
        <f>O7+O12+O17+O22</f>
        <v>27923</v>
      </c>
      <c r="P27" s="37">
        <f>P7</f>
        <v>6106</v>
      </c>
      <c r="Q27" s="37">
        <f>Q7+Q12+Q17+Q22</f>
        <v>5124</v>
      </c>
      <c r="R27" s="37" t="s">
        <v>49</v>
      </c>
      <c r="S27" s="36"/>
    </row>
    <row r="28" spans="1:19" ht="14.1" customHeight="1" x14ac:dyDescent="0.2">
      <c r="A28" s="215"/>
      <c r="B28" s="38" t="s">
        <v>50</v>
      </c>
      <c r="C28" s="37">
        <f>SUM(D28:Q28)</f>
        <v>425384</v>
      </c>
      <c r="D28" s="37">
        <f>D8+D13+D18+D23</f>
        <v>10026</v>
      </c>
      <c r="E28" s="37">
        <f>E8+E13+E18+E23</f>
        <v>11799</v>
      </c>
      <c r="F28" s="37">
        <f>F8+F13+F18+F23</f>
        <v>25371</v>
      </c>
      <c r="G28" s="37">
        <f>G8+G13+G18+G23</f>
        <v>35125</v>
      </c>
      <c r="H28" s="37">
        <f>H8+H13+H18+H23</f>
        <v>17091</v>
      </c>
      <c r="I28" s="37">
        <f>I8+I13+I18+I23</f>
        <v>20726</v>
      </c>
      <c r="J28" s="37">
        <f>J8+J13+J18+J23</f>
        <v>8693</v>
      </c>
      <c r="K28" s="37">
        <f>K8+K13+K18+K23</f>
        <v>30341</v>
      </c>
      <c r="L28" s="37">
        <f>L8+L13+L18+L23</f>
        <v>4837</v>
      </c>
      <c r="M28" s="37">
        <f>M8+M13+M18+M23</f>
        <v>122449</v>
      </c>
      <c r="N28" s="37">
        <f>N8+N13+N18+N23</f>
        <v>99415</v>
      </c>
      <c r="O28" s="37">
        <f>O8+O13+O18+O23</f>
        <v>28252</v>
      </c>
      <c r="P28" s="37">
        <f>P8</f>
        <v>6106</v>
      </c>
      <c r="Q28" s="37">
        <f>Q8+Q13+Q18+Q23</f>
        <v>5153</v>
      </c>
      <c r="R28" s="37" t="s">
        <v>49</v>
      </c>
      <c r="S28" s="36"/>
    </row>
    <row r="29" spans="1:19" ht="12" customHeight="1" x14ac:dyDescent="0.2">
      <c r="A29" s="35"/>
      <c r="B29" s="3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2" t="s">
        <v>48</v>
      </c>
    </row>
    <row r="30" spans="1:19" ht="12" customHeight="1" x14ac:dyDescent="0.2"/>
    <row r="31" spans="1:19" ht="12" customHeight="1" x14ac:dyDescent="0.2"/>
    <row r="32" spans="1:19" ht="12" customHeight="1" x14ac:dyDescent="0.2"/>
    <row r="33" ht="12" customHeight="1" x14ac:dyDescent="0.2"/>
    <row r="34" ht="12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</sheetData>
  <mergeCells count="6">
    <mergeCell ref="A4:A8"/>
    <mergeCell ref="A9:A13"/>
    <mergeCell ref="A14:A18"/>
    <mergeCell ref="A19:A23"/>
    <mergeCell ref="A24:A28"/>
    <mergeCell ref="A3:B3"/>
  </mergeCells>
  <phoneticPr fontId="3"/>
  <pageMargins left="0.78740157480314965" right="0.39370078740157483" top="0.98425196850393704" bottom="0.59055118110236227" header="0.51181102362204722" footer="0.51181102362204722"/>
  <pageSetup paperSize="9" orientation="landscape" verticalDpi="200" r:id="rId1"/>
  <headerFooter alignWithMargins="0"/>
  <ignoredErrors>
    <ignoredError sqref="P24 P25:P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A1CD-6BCB-4F64-A8A7-2C53C8BF3124}">
  <dimension ref="A1:P135"/>
  <sheetViews>
    <sheetView showGridLines="0" zoomScaleNormal="100" zoomScaleSheetLayoutView="100" workbookViewId="0"/>
  </sheetViews>
  <sheetFormatPr defaultColWidth="9" defaultRowHeight="10.8" x14ac:dyDescent="0.2"/>
  <cols>
    <col min="1" max="1" width="4.6640625" style="31" customWidth="1"/>
    <col min="2" max="2" width="9.6640625" style="27" customWidth="1"/>
    <col min="3" max="3" width="8.77734375" style="30" customWidth="1"/>
    <col min="4" max="4" width="8.77734375" style="29" customWidth="1"/>
    <col min="5" max="5" width="8.77734375" style="27" customWidth="1"/>
    <col min="6" max="6" width="9.88671875" style="28" customWidth="1"/>
    <col min="7" max="7" width="8.77734375" style="27" customWidth="1"/>
    <col min="8" max="8" width="8.77734375" style="29" customWidth="1"/>
    <col min="9" max="10" width="8.77734375" style="27" customWidth="1"/>
    <col min="11" max="11" width="8.77734375" style="28" customWidth="1"/>
    <col min="12" max="14" width="8.77734375" style="27" customWidth="1"/>
    <col min="15" max="15" width="9.109375" style="51" customWidth="1"/>
    <col min="16" max="31" width="9.109375" style="27" customWidth="1"/>
    <col min="32" max="37" width="4.33203125" style="27" customWidth="1"/>
    <col min="38" max="16384" width="9" style="27"/>
  </cols>
  <sheetData>
    <row r="1" spans="1:16" ht="18.75" customHeight="1" x14ac:dyDescent="0.2">
      <c r="A1" s="15" t="s">
        <v>94</v>
      </c>
    </row>
    <row r="2" spans="1:16" x14ac:dyDescent="0.15">
      <c r="N2" s="58"/>
      <c r="O2" s="57" t="s">
        <v>93</v>
      </c>
    </row>
    <row r="3" spans="1:16" ht="12" customHeight="1" x14ac:dyDescent="0.2">
      <c r="A3" s="223" t="s">
        <v>92</v>
      </c>
      <c r="B3" s="223"/>
      <c r="C3" s="224" t="s">
        <v>91</v>
      </c>
      <c r="D3" s="224"/>
      <c r="E3" s="224"/>
      <c r="F3" s="225" t="s">
        <v>90</v>
      </c>
      <c r="G3" s="225"/>
      <c r="H3" s="225"/>
      <c r="I3" s="225" t="s">
        <v>89</v>
      </c>
      <c r="J3" s="225"/>
      <c r="K3" s="225"/>
      <c r="L3" s="225"/>
      <c r="M3" s="226" t="s">
        <v>88</v>
      </c>
      <c r="N3" s="225" t="s">
        <v>87</v>
      </c>
      <c r="O3" s="222" t="s">
        <v>86</v>
      </c>
      <c r="P3" s="30"/>
    </row>
    <row r="4" spans="1:16" ht="12.9" customHeight="1" x14ac:dyDescent="0.2">
      <c r="A4" s="223"/>
      <c r="B4" s="223"/>
      <c r="C4" s="38" t="s">
        <v>77</v>
      </c>
      <c r="D4" s="56" t="s">
        <v>85</v>
      </c>
      <c r="E4" s="55" t="s">
        <v>84</v>
      </c>
      <c r="F4" s="38" t="s">
        <v>77</v>
      </c>
      <c r="G4" s="56" t="s">
        <v>85</v>
      </c>
      <c r="H4" s="55" t="s">
        <v>84</v>
      </c>
      <c r="I4" s="55" t="s">
        <v>77</v>
      </c>
      <c r="J4" s="55" t="s">
        <v>83</v>
      </c>
      <c r="K4" s="55" t="s">
        <v>82</v>
      </c>
      <c r="L4" s="54" t="s">
        <v>81</v>
      </c>
      <c r="M4" s="226"/>
      <c r="N4" s="225"/>
      <c r="O4" s="222"/>
      <c r="P4" s="30"/>
    </row>
    <row r="5" spans="1:16" ht="14.1" customHeight="1" x14ac:dyDescent="0.2">
      <c r="A5" s="218" t="s">
        <v>61</v>
      </c>
      <c r="B5" s="38" t="s">
        <v>54</v>
      </c>
      <c r="C5" s="37"/>
      <c r="D5" s="37"/>
      <c r="E5" s="37"/>
      <c r="F5" s="37">
        <f t="shared" ref="F5:F14" si="0">G5+H5</f>
        <v>60514</v>
      </c>
      <c r="G5" s="37">
        <v>53575</v>
      </c>
      <c r="H5" s="37">
        <v>6939</v>
      </c>
      <c r="I5" s="37">
        <f t="shared" ref="I5:I24" si="1">J5+K5+L5</f>
        <v>265242</v>
      </c>
      <c r="J5" s="37">
        <v>156471</v>
      </c>
      <c r="K5" s="37">
        <v>107301</v>
      </c>
      <c r="L5" s="37">
        <v>1470</v>
      </c>
      <c r="M5" s="37">
        <v>2191</v>
      </c>
      <c r="N5" s="37">
        <v>399</v>
      </c>
      <c r="O5" s="53">
        <v>622</v>
      </c>
    </row>
    <row r="6" spans="1:16" ht="14.1" customHeight="1" x14ac:dyDescent="0.2">
      <c r="A6" s="218"/>
      <c r="B6" s="38" t="s">
        <v>57</v>
      </c>
      <c r="C6" s="37"/>
      <c r="D6" s="37"/>
      <c r="E6" s="37"/>
      <c r="F6" s="37">
        <f t="shared" si="0"/>
        <v>61857</v>
      </c>
      <c r="G6" s="37">
        <v>54381</v>
      </c>
      <c r="H6" s="37">
        <v>7476</v>
      </c>
      <c r="I6" s="37">
        <f t="shared" si="1"/>
        <v>275038</v>
      </c>
      <c r="J6" s="37">
        <v>160812</v>
      </c>
      <c r="K6" s="37">
        <v>113116</v>
      </c>
      <c r="L6" s="37">
        <v>1110</v>
      </c>
      <c r="M6" s="37">
        <v>2520</v>
      </c>
      <c r="N6" s="37">
        <v>429</v>
      </c>
      <c r="O6" s="53">
        <v>367</v>
      </c>
    </row>
    <row r="7" spans="1:16" ht="14.1" customHeight="1" x14ac:dyDescent="0.2">
      <c r="A7" s="218"/>
      <c r="B7" s="38" t="s">
        <v>52</v>
      </c>
      <c r="C7" s="37"/>
      <c r="D7" s="37"/>
      <c r="E7" s="37"/>
      <c r="F7" s="37">
        <f t="shared" si="0"/>
        <v>52618</v>
      </c>
      <c r="G7" s="37">
        <v>46326</v>
      </c>
      <c r="H7" s="37">
        <v>6292</v>
      </c>
      <c r="I7" s="37">
        <f t="shared" si="1"/>
        <v>239396</v>
      </c>
      <c r="J7" s="37">
        <v>140175</v>
      </c>
      <c r="K7" s="37">
        <v>98354</v>
      </c>
      <c r="L7" s="37">
        <v>867</v>
      </c>
      <c r="M7" s="37">
        <v>2432</v>
      </c>
      <c r="N7" s="37">
        <v>510</v>
      </c>
      <c r="O7" s="53">
        <v>368</v>
      </c>
    </row>
    <row r="8" spans="1:16" ht="14.1" customHeight="1" x14ac:dyDescent="0.2">
      <c r="A8" s="218"/>
      <c r="B8" s="38" t="s">
        <v>51</v>
      </c>
      <c r="C8" s="37"/>
      <c r="D8" s="37"/>
      <c r="E8" s="37"/>
      <c r="F8" s="37">
        <f t="shared" si="0"/>
        <v>56920</v>
      </c>
      <c r="G8" s="37">
        <v>49900</v>
      </c>
      <c r="H8" s="37">
        <v>7020</v>
      </c>
      <c r="I8" s="37">
        <f t="shared" si="1"/>
        <v>259028</v>
      </c>
      <c r="J8" s="37">
        <v>143874</v>
      </c>
      <c r="K8" s="37">
        <v>114178</v>
      </c>
      <c r="L8" s="37">
        <v>976</v>
      </c>
      <c r="M8" s="37">
        <v>2148</v>
      </c>
      <c r="N8" s="37">
        <v>501</v>
      </c>
      <c r="O8" s="53">
        <v>479</v>
      </c>
    </row>
    <row r="9" spans="1:16" ht="14.1" customHeight="1" x14ac:dyDescent="0.2">
      <c r="A9" s="219"/>
      <c r="B9" s="38" t="s">
        <v>50</v>
      </c>
      <c r="C9" s="37"/>
      <c r="D9" s="37"/>
      <c r="E9" s="37"/>
      <c r="F9" s="37">
        <f t="shared" si="0"/>
        <v>58615</v>
      </c>
      <c r="G9" s="37">
        <v>53173</v>
      </c>
      <c r="H9" s="37">
        <v>5442</v>
      </c>
      <c r="I9" s="37">
        <f t="shared" si="1"/>
        <v>259928</v>
      </c>
      <c r="J9" s="37">
        <v>146333</v>
      </c>
      <c r="K9" s="37">
        <v>112807</v>
      </c>
      <c r="L9" s="37">
        <v>788</v>
      </c>
      <c r="M9" s="37">
        <v>2418</v>
      </c>
      <c r="N9" s="37">
        <v>461</v>
      </c>
      <c r="O9" s="53">
        <v>526</v>
      </c>
    </row>
    <row r="10" spans="1:16" ht="14.1" customHeight="1" x14ac:dyDescent="0.2">
      <c r="A10" s="218" t="s">
        <v>60</v>
      </c>
      <c r="B10" s="38" t="s">
        <v>54</v>
      </c>
      <c r="C10" s="37"/>
      <c r="D10" s="37"/>
      <c r="E10" s="37"/>
      <c r="F10" s="37">
        <f t="shared" si="0"/>
        <v>23734</v>
      </c>
      <c r="G10" s="37">
        <v>22004</v>
      </c>
      <c r="H10" s="37">
        <v>1730</v>
      </c>
      <c r="I10" s="37">
        <f t="shared" si="1"/>
        <v>88401</v>
      </c>
      <c r="J10" s="37">
        <v>61036</v>
      </c>
      <c r="K10" s="37">
        <v>27313</v>
      </c>
      <c r="L10" s="37">
        <v>52</v>
      </c>
      <c r="M10" s="37">
        <v>2206</v>
      </c>
      <c r="N10" s="37">
        <v>237</v>
      </c>
      <c r="O10" s="53">
        <v>539</v>
      </c>
    </row>
    <row r="11" spans="1:16" ht="14.1" customHeight="1" x14ac:dyDescent="0.2">
      <c r="A11" s="218"/>
      <c r="B11" s="38" t="s">
        <v>57</v>
      </c>
      <c r="C11" s="37"/>
      <c r="D11" s="37"/>
      <c r="E11" s="37"/>
      <c r="F11" s="37">
        <f t="shared" si="0"/>
        <v>23005</v>
      </c>
      <c r="G11" s="37">
        <v>21283</v>
      </c>
      <c r="H11" s="37">
        <v>1722</v>
      </c>
      <c r="I11" s="37">
        <f t="shared" si="1"/>
        <v>85822</v>
      </c>
      <c r="J11" s="37">
        <v>56509</v>
      </c>
      <c r="K11" s="37">
        <v>29197</v>
      </c>
      <c r="L11" s="37">
        <v>116</v>
      </c>
      <c r="M11" s="37">
        <v>2233</v>
      </c>
      <c r="N11" s="37">
        <v>259</v>
      </c>
      <c r="O11" s="53">
        <v>460</v>
      </c>
    </row>
    <row r="12" spans="1:16" ht="14.1" customHeight="1" x14ac:dyDescent="0.2">
      <c r="A12" s="218"/>
      <c r="B12" s="38" t="s">
        <v>52</v>
      </c>
      <c r="C12" s="37"/>
      <c r="D12" s="37"/>
      <c r="E12" s="37"/>
      <c r="F12" s="37">
        <f t="shared" si="0"/>
        <v>18592</v>
      </c>
      <c r="G12" s="37">
        <v>17257</v>
      </c>
      <c r="H12" s="37">
        <v>1335</v>
      </c>
      <c r="I12" s="37">
        <f t="shared" si="1"/>
        <v>73051</v>
      </c>
      <c r="J12" s="37">
        <v>49221</v>
      </c>
      <c r="K12" s="37">
        <v>23749</v>
      </c>
      <c r="L12" s="37">
        <v>81</v>
      </c>
      <c r="M12" s="37">
        <v>1430</v>
      </c>
      <c r="N12" s="37">
        <v>233</v>
      </c>
      <c r="O12" s="53">
        <v>443</v>
      </c>
    </row>
    <row r="13" spans="1:16" ht="14.1" customHeight="1" x14ac:dyDescent="0.2">
      <c r="A13" s="218"/>
      <c r="B13" s="38" t="s">
        <v>51</v>
      </c>
      <c r="C13" s="37"/>
      <c r="D13" s="37"/>
      <c r="E13" s="37"/>
      <c r="F13" s="37">
        <f t="shared" si="0"/>
        <v>19069</v>
      </c>
      <c r="G13" s="37">
        <v>17707</v>
      </c>
      <c r="H13" s="37">
        <v>1362</v>
      </c>
      <c r="I13" s="37">
        <f t="shared" si="1"/>
        <v>75008</v>
      </c>
      <c r="J13" s="37">
        <v>49883</v>
      </c>
      <c r="K13" s="37">
        <v>25065</v>
      </c>
      <c r="L13" s="37">
        <v>60</v>
      </c>
      <c r="M13" s="37">
        <v>1726</v>
      </c>
      <c r="N13" s="37">
        <v>213</v>
      </c>
      <c r="O13" s="53">
        <v>367</v>
      </c>
    </row>
    <row r="14" spans="1:16" ht="14.1" customHeight="1" x14ac:dyDescent="0.2">
      <c r="A14" s="219"/>
      <c r="B14" s="38" t="s">
        <v>50</v>
      </c>
      <c r="C14" s="37"/>
      <c r="D14" s="37"/>
      <c r="E14" s="37"/>
      <c r="F14" s="37">
        <f t="shared" si="0"/>
        <v>19068</v>
      </c>
      <c r="G14" s="37">
        <v>17830</v>
      </c>
      <c r="H14" s="37">
        <v>1238</v>
      </c>
      <c r="I14" s="37">
        <f t="shared" si="1"/>
        <v>72995</v>
      </c>
      <c r="J14" s="37">
        <v>47555</v>
      </c>
      <c r="K14" s="37">
        <v>25389</v>
      </c>
      <c r="L14" s="37">
        <v>51</v>
      </c>
      <c r="M14" s="37">
        <v>2038</v>
      </c>
      <c r="N14" s="37">
        <v>196</v>
      </c>
      <c r="O14" s="53">
        <v>285</v>
      </c>
    </row>
    <row r="15" spans="1:16" ht="14.1" customHeight="1" x14ac:dyDescent="0.2">
      <c r="A15" s="218" t="s">
        <v>59</v>
      </c>
      <c r="B15" s="38" t="s">
        <v>54</v>
      </c>
      <c r="C15" s="37"/>
      <c r="D15" s="37"/>
      <c r="E15" s="37"/>
      <c r="F15" s="37">
        <f t="shared" ref="F15:F25" si="2">G15+H15</f>
        <v>15874</v>
      </c>
      <c r="G15" s="37">
        <v>15343</v>
      </c>
      <c r="H15" s="37">
        <v>531</v>
      </c>
      <c r="I15" s="37">
        <f t="shared" si="1"/>
        <v>56129</v>
      </c>
      <c r="J15" s="37">
        <v>47782</v>
      </c>
      <c r="K15" s="37">
        <v>7290</v>
      </c>
      <c r="L15" s="37">
        <v>1057</v>
      </c>
      <c r="M15" s="37">
        <v>119</v>
      </c>
      <c r="N15" s="37">
        <v>244</v>
      </c>
      <c r="O15" s="53">
        <v>416</v>
      </c>
    </row>
    <row r="16" spans="1:16" ht="14.1" customHeight="1" x14ac:dyDescent="0.2">
      <c r="A16" s="218"/>
      <c r="B16" s="38" t="s">
        <v>57</v>
      </c>
      <c r="C16" s="37"/>
      <c r="D16" s="37"/>
      <c r="E16" s="37"/>
      <c r="F16" s="37">
        <f t="shared" si="2"/>
        <v>15052</v>
      </c>
      <c r="G16" s="37">
        <v>14523</v>
      </c>
      <c r="H16" s="37">
        <v>529</v>
      </c>
      <c r="I16" s="37">
        <f t="shared" si="1"/>
        <v>53445</v>
      </c>
      <c r="J16" s="37">
        <v>45220</v>
      </c>
      <c r="K16" s="37">
        <v>7644</v>
      </c>
      <c r="L16" s="37">
        <v>581</v>
      </c>
      <c r="M16" s="37">
        <v>90</v>
      </c>
      <c r="N16" s="37">
        <v>317</v>
      </c>
      <c r="O16" s="53">
        <v>286</v>
      </c>
    </row>
    <row r="17" spans="1:15" ht="14.1" customHeight="1" x14ac:dyDescent="0.2">
      <c r="A17" s="218"/>
      <c r="B17" s="38" t="s">
        <v>52</v>
      </c>
      <c r="C17" s="37"/>
      <c r="D17" s="37"/>
      <c r="E17" s="37"/>
      <c r="F17" s="37">
        <f t="shared" si="2"/>
        <v>12355</v>
      </c>
      <c r="G17" s="37">
        <v>11863</v>
      </c>
      <c r="H17" s="37">
        <v>492</v>
      </c>
      <c r="I17" s="37">
        <f t="shared" si="1"/>
        <v>44789</v>
      </c>
      <c r="J17" s="37">
        <v>37775</v>
      </c>
      <c r="K17" s="37">
        <v>6501</v>
      </c>
      <c r="L17" s="37">
        <v>513</v>
      </c>
      <c r="M17" s="37">
        <v>36</v>
      </c>
      <c r="N17" s="37">
        <v>309</v>
      </c>
      <c r="O17" s="53">
        <v>379</v>
      </c>
    </row>
    <row r="18" spans="1:15" ht="14.1" customHeight="1" x14ac:dyDescent="0.2">
      <c r="A18" s="218"/>
      <c r="B18" s="38" t="s">
        <v>51</v>
      </c>
      <c r="C18" s="37"/>
      <c r="D18" s="37"/>
      <c r="E18" s="37"/>
      <c r="F18" s="37">
        <f t="shared" si="2"/>
        <v>13066</v>
      </c>
      <c r="G18" s="37">
        <v>12424</v>
      </c>
      <c r="H18" s="37">
        <v>642</v>
      </c>
      <c r="I18" s="37">
        <f t="shared" si="1"/>
        <v>46677</v>
      </c>
      <c r="J18" s="37">
        <v>38513</v>
      </c>
      <c r="K18" s="37">
        <v>7790</v>
      </c>
      <c r="L18" s="37">
        <v>374</v>
      </c>
      <c r="M18" s="37">
        <v>126</v>
      </c>
      <c r="N18" s="37">
        <v>263</v>
      </c>
      <c r="O18" s="53">
        <v>353</v>
      </c>
    </row>
    <row r="19" spans="1:15" ht="14.1" customHeight="1" x14ac:dyDescent="0.2">
      <c r="A19" s="219"/>
      <c r="B19" s="38" t="s">
        <v>50</v>
      </c>
      <c r="C19" s="37"/>
      <c r="D19" s="37"/>
      <c r="E19" s="37"/>
      <c r="F19" s="37">
        <f t="shared" si="2"/>
        <v>13610</v>
      </c>
      <c r="G19" s="37">
        <v>13216</v>
      </c>
      <c r="H19" s="37">
        <v>394</v>
      </c>
      <c r="I19" s="37">
        <f t="shared" si="1"/>
        <v>47758</v>
      </c>
      <c r="J19" s="37">
        <v>40568</v>
      </c>
      <c r="K19" s="37">
        <v>6744</v>
      </c>
      <c r="L19" s="37">
        <v>446</v>
      </c>
      <c r="M19" s="37">
        <v>206</v>
      </c>
      <c r="N19" s="37">
        <v>225</v>
      </c>
      <c r="O19" s="53">
        <v>347</v>
      </c>
    </row>
    <row r="20" spans="1:15" ht="14.1" customHeight="1" x14ac:dyDescent="0.2">
      <c r="A20" s="218" t="s">
        <v>58</v>
      </c>
      <c r="B20" s="38" t="s">
        <v>54</v>
      </c>
      <c r="C20" s="37"/>
      <c r="D20" s="37"/>
      <c r="E20" s="37"/>
      <c r="F20" s="37">
        <f t="shared" si="2"/>
        <v>15490</v>
      </c>
      <c r="G20" s="37">
        <v>12039</v>
      </c>
      <c r="H20" s="37">
        <v>3451</v>
      </c>
      <c r="I20" s="37">
        <f t="shared" si="1"/>
        <v>76382</v>
      </c>
      <c r="J20" s="37">
        <v>42718</v>
      </c>
      <c r="K20" s="37">
        <v>33126</v>
      </c>
      <c r="L20" s="37">
        <v>538</v>
      </c>
      <c r="M20" s="37">
        <v>1084</v>
      </c>
      <c r="N20" s="37">
        <v>149</v>
      </c>
      <c r="O20" s="53">
        <v>68</v>
      </c>
    </row>
    <row r="21" spans="1:15" ht="14.1" customHeight="1" x14ac:dyDescent="0.2">
      <c r="A21" s="218"/>
      <c r="B21" s="38" t="s">
        <v>57</v>
      </c>
      <c r="C21" s="37"/>
      <c r="D21" s="37"/>
      <c r="E21" s="37"/>
      <c r="F21" s="37">
        <f t="shared" si="2"/>
        <v>14486</v>
      </c>
      <c r="G21" s="37">
        <v>11191</v>
      </c>
      <c r="H21" s="37">
        <v>3295</v>
      </c>
      <c r="I21" s="37">
        <f t="shared" si="1"/>
        <v>73593</v>
      </c>
      <c r="J21" s="37">
        <v>40717</v>
      </c>
      <c r="K21" s="37">
        <v>32627</v>
      </c>
      <c r="L21" s="37">
        <v>249</v>
      </c>
      <c r="M21" s="37">
        <v>1184</v>
      </c>
      <c r="N21" s="37">
        <v>160</v>
      </c>
      <c r="O21" s="53">
        <v>63</v>
      </c>
    </row>
    <row r="22" spans="1:15" ht="14.1" customHeight="1" x14ac:dyDescent="0.2">
      <c r="A22" s="218"/>
      <c r="B22" s="38" t="s">
        <v>52</v>
      </c>
      <c r="C22" s="37"/>
      <c r="D22" s="37"/>
      <c r="E22" s="37"/>
      <c r="F22" s="37">
        <f t="shared" si="2"/>
        <v>11324</v>
      </c>
      <c r="G22" s="37">
        <v>8869</v>
      </c>
      <c r="H22" s="37">
        <v>2455</v>
      </c>
      <c r="I22" s="37">
        <f t="shared" si="1"/>
        <v>57810</v>
      </c>
      <c r="J22" s="37">
        <v>32312</v>
      </c>
      <c r="K22" s="37">
        <v>25357</v>
      </c>
      <c r="L22" s="37">
        <v>141</v>
      </c>
      <c r="M22" s="37">
        <v>1116</v>
      </c>
      <c r="N22" s="37">
        <v>160</v>
      </c>
      <c r="O22" s="53">
        <v>72</v>
      </c>
    </row>
    <row r="23" spans="1:15" ht="14.1" customHeight="1" x14ac:dyDescent="0.2">
      <c r="A23" s="218"/>
      <c r="B23" s="38" t="s">
        <v>51</v>
      </c>
      <c r="C23" s="37"/>
      <c r="D23" s="37"/>
      <c r="E23" s="37"/>
      <c r="F23" s="37">
        <f t="shared" si="2"/>
        <v>11396</v>
      </c>
      <c r="G23" s="37">
        <v>9152</v>
      </c>
      <c r="H23" s="37">
        <v>2244</v>
      </c>
      <c r="I23" s="37">
        <f t="shared" si="1"/>
        <v>56766</v>
      </c>
      <c r="J23" s="37">
        <v>31112</v>
      </c>
      <c r="K23" s="37">
        <v>25434</v>
      </c>
      <c r="L23" s="37">
        <v>220</v>
      </c>
      <c r="M23" s="37">
        <v>1242</v>
      </c>
      <c r="N23" s="37">
        <v>148</v>
      </c>
      <c r="O23" s="53">
        <v>112</v>
      </c>
    </row>
    <row r="24" spans="1:15" ht="14.1" customHeight="1" x14ac:dyDescent="0.2">
      <c r="A24" s="219"/>
      <c r="B24" s="38" t="s">
        <v>50</v>
      </c>
      <c r="C24" s="37"/>
      <c r="D24" s="37"/>
      <c r="E24" s="37"/>
      <c r="F24" s="37">
        <f t="shared" si="2"/>
        <v>11220</v>
      </c>
      <c r="G24" s="37">
        <v>9291</v>
      </c>
      <c r="H24" s="37">
        <v>1929</v>
      </c>
      <c r="I24" s="37">
        <f t="shared" si="1"/>
        <v>56697</v>
      </c>
      <c r="J24" s="37">
        <v>31604</v>
      </c>
      <c r="K24" s="37">
        <v>24906</v>
      </c>
      <c r="L24" s="37">
        <v>187</v>
      </c>
      <c r="M24" s="37">
        <v>1600</v>
      </c>
      <c r="N24" s="37">
        <v>135</v>
      </c>
      <c r="O24" s="53">
        <v>89</v>
      </c>
    </row>
    <row r="25" spans="1:15" ht="14.1" customHeight="1" x14ac:dyDescent="0.2">
      <c r="A25" s="220" t="s">
        <v>55</v>
      </c>
      <c r="B25" s="38" t="s">
        <v>54</v>
      </c>
      <c r="C25" s="37">
        <f t="shared" ref="C25:C29" si="3">D25+E25</f>
        <v>45977</v>
      </c>
      <c r="D25" s="37">
        <v>43819</v>
      </c>
      <c r="E25" s="37">
        <v>2158</v>
      </c>
      <c r="F25" s="37">
        <f t="shared" si="2"/>
        <v>115612</v>
      </c>
      <c r="G25" s="37">
        <f>G5+G10+G15+G20</f>
        <v>102961</v>
      </c>
      <c r="H25" s="37">
        <f>H5+H10+H15+H20</f>
        <v>12651</v>
      </c>
      <c r="I25" s="37">
        <f>I5+I10+I15+I20</f>
        <v>486154</v>
      </c>
      <c r="J25" s="37">
        <f>J5+J10+J15+J20</f>
        <v>308007</v>
      </c>
      <c r="K25" s="37">
        <f>K5+K10+K15+K20</f>
        <v>175030</v>
      </c>
      <c r="L25" s="37">
        <f>L5+L10+L15+L20</f>
        <v>3117</v>
      </c>
      <c r="M25" s="37">
        <f>M5+M10+M15+M20</f>
        <v>5600</v>
      </c>
      <c r="N25" s="37">
        <f>N5+N10+N15+N20</f>
        <v>1029</v>
      </c>
      <c r="O25" s="37">
        <f>O5+O10+O15+O20</f>
        <v>1645</v>
      </c>
    </row>
    <row r="26" spans="1:15" ht="14.1" customHeight="1" x14ac:dyDescent="0.2">
      <c r="A26" s="220"/>
      <c r="B26" s="38" t="s">
        <v>57</v>
      </c>
      <c r="C26" s="37">
        <f t="shared" si="3"/>
        <v>47610</v>
      </c>
      <c r="D26" s="37">
        <v>45537</v>
      </c>
      <c r="E26" s="37">
        <v>2073</v>
      </c>
      <c r="F26" s="37">
        <v>114400</v>
      </c>
      <c r="G26" s="37">
        <v>101378</v>
      </c>
      <c r="H26" s="37">
        <v>13022</v>
      </c>
      <c r="I26" s="37">
        <v>487898</v>
      </c>
      <c r="J26" s="37">
        <v>303258</v>
      </c>
      <c r="K26" s="37">
        <v>182584</v>
      </c>
      <c r="L26" s="37">
        <v>2056</v>
      </c>
      <c r="M26" s="37">
        <v>6027</v>
      </c>
      <c r="N26" s="37">
        <v>1165</v>
      </c>
      <c r="O26" s="37">
        <v>1176</v>
      </c>
    </row>
    <row r="27" spans="1:15" ht="14.1" customHeight="1" x14ac:dyDescent="0.2">
      <c r="A27" s="220"/>
      <c r="B27" s="38" t="s">
        <v>52</v>
      </c>
      <c r="C27" s="37">
        <f t="shared" si="3"/>
        <v>48671</v>
      </c>
      <c r="D27" s="37">
        <v>46787</v>
      </c>
      <c r="E27" s="37">
        <v>1884</v>
      </c>
      <c r="F27" s="37">
        <f>F7+F12+F17+F22</f>
        <v>94889</v>
      </c>
      <c r="G27" s="37">
        <f>G7+G12+G17+G22</f>
        <v>84315</v>
      </c>
      <c r="H27" s="37">
        <f>H7+H12+H17+H22</f>
        <v>10574</v>
      </c>
      <c r="I27" s="37">
        <f>I7+I12+I17+I22</f>
        <v>415046</v>
      </c>
      <c r="J27" s="37">
        <f>J7+J12+J17+J22</f>
        <v>259483</v>
      </c>
      <c r="K27" s="37">
        <f>K7+K12+K17+K22</f>
        <v>153961</v>
      </c>
      <c r="L27" s="37">
        <f>L7+L12+L17+L22</f>
        <v>1602</v>
      </c>
      <c r="M27" s="37">
        <f>M7+M12+M17+M22</f>
        <v>5014</v>
      </c>
      <c r="N27" s="37">
        <f>N7+N12+N17+N22</f>
        <v>1212</v>
      </c>
      <c r="O27" s="37">
        <f>O7+O12+O17+O22</f>
        <v>1262</v>
      </c>
    </row>
    <row r="28" spans="1:15" ht="14.1" customHeight="1" x14ac:dyDescent="0.2">
      <c r="A28" s="220"/>
      <c r="B28" s="38" t="s">
        <v>51</v>
      </c>
      <c r="C28" s="37">
        <f t="shared" si="3"/>
        <v>49557</v>
      </c>
      <c r="D28" s="37">
        <v>47706</v>
      </c>
      <c r="E28" s="37">
        <v>1851</v>
      </c>
      <c r="F28" s="37">
        <f>F8+F13+F18+F23</f>
        <v>100451</v>
      </c>
      <c r="G28" s="37">
        <f>G8+G13+G18+G23</f>
        <v>89183</v>
      </c>
      <c r="H28" s="37">
        <f>H8+H13+H18+H23</f>
        <v>11268</v>
      </c>
      <c r="I28" s="37">
        <f>I8+I13+I18+I23</f>
        <v>437479</v>
      </c>
      <c r="J28" s="37">
        <f>J8+J13+J18+J23</f>
        <v>263382</v>
      </c>
      <c r="K28" s="37">
        <f>K8+K13+K18+K23</f>
        <v>172467</v>
      </c>
      <c r="L28" s="37">
        <f>L8+L13+L18+L23</f>
        <v>1630</v>
      </c>
      <c r="M28" s="37">
        <f>M8+M13+M18+M23</f>
        <v>5242</v>
      </c>
      <c r="N28" s="37">
        <f>N8+N13+N18+N23</f>
        <v>1125</v>
      </c>
      <c r="O28" s="37">
        <f>O8+O13+O18+O23</f>
        <v>1311</v>
      </c>
    </row>
    <row r="29" spans="1:15" ht="14.1" customHeight="1" x14ac:dyDescent="0.2">
      <c r="A29" s="221"/>
      <c r="B29" s="38" t="s">
        <v>50</v>
      </c>
      <c r="C29" s="37">
        <f t="shared" si="3"/>
        <v>50709</v>
      </c>
      <c r="D29" s="37">
        <v>48955</v>
      </c>
      <c r="E29" s="37">
        <v>1754</v>
      </c>
      <c r="F29" s="37">
        <f>F9+F14+F19+F24</f>
        <v>102513</v>
      </c>
      <c r="G29" s="37">
        <f>G9+G14+G19+G24</f>
        <v>93510</v>
      </c>
      <c r="H29" s="37">
        <f>H9+H14+H19+H24</f>
        <v>9003</v>
      </c>
      <c r="I29" s="37">
        <f>I9+I14+I19+I24</f>
        <v>437378</v>
      </c>
      <c r="J29" s="37">
        <f>J9+J14+J19+J24</f>
        <v>266060</v>
      </c>
      <c r="K29" s="37">
        <f>K9+K14+K19+K24</f>
        <v>169846</v>
      </c>
      <c r="L29" s="37">
        <f>L9+L14+L19+L24</f>
        <v>1472</v>
      </c>
      <c r="M29" s="37">
        <f>M9+M14+M19+M24</f>
        <v>6262</v>
      </c>
      <c r="N29" s="37">
        <f>N9+N14+N19+N24</f>
        <v>1017</v>
      </c>
      <c r="O29" s="37">
        <f>O9+O14+O19+O24</f>
        <v>1247</v>
      </c>
    </row>
    <row r="30" spans="1:15" ht="12" customHeight="1" x14ac:dyDescent="0.2">
      <c r="O30" s="52" t="s">
        <v>48</v>
      </c>
    </row>
    <row r="31" spans="1:15" ht="12" customHeight="1" x14ac:dyDescent="0.2">
      <c r="A31" s="27"/>
      <c r="C31" s="27"/>
      <c r="D31" s="27"/>
      <c r="F31" s="27"/>
      <c r="H31" s="27"/>
      <c r="K31" s="27"/>
    </row>
    <row r="32" spans="1:15" ht="12" customHeight="1" x14ac:dyDescent="0.2"/>
    <row r="33" spans="1:14" ht="12" customHeight="1" x14ac:dyDescent="0.2"/>
    <row r="34" spans="1:14" ht="12" customHeight="1" x14ac:dyDescent="0.2"/>
    <row r="35" spans="1:14" ht="12" customHeight="1" x14ac:dyDescent="0.2"/>
    <row r="36" spans="1:14" ht="12" customHeight="1" x14ac:dyDescent="0.2"/>
    <row r="37" spans="1:14" ht="12" customHeight="1" x14ac:dyDescent="0.2"/>
    <row r="38" spans="1:14" ht="12" customHeight="1" x14ac:dyDescent="0.2">
      <c r="A38" s="217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</row>
    <row r="39" spans="1:14" ht="12" customHeight="1" x14ac:dyDescent="0.2"/>
    <row r="40" spans="1:14" ht="12" customHeight="1" x14ac:dyDescent="0.2"/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</sheetData>
  <mergeCells count="13">
    <mergeCell ref="O3:O4"/>
    <mergeCell ref="A3:B4"/>
    <mergeCell ref="C3:E3"/>
    <mergeCell ref="F3:H3"/>
    <mergeCell ref="A5:A9"/>
    <mergeCell ref="I3:L3"/>
    <mergeCell ref="M3:M4"/>
    <mergeCell ref="N3:N4"/>
    <mergeCell ref="A38:N38"/>
    <mergeCell ref="A10:A14"/>
    <mergeCell ref="A15:A19"/>
    <mergeCell ref="A20:A24"/>
    <mergeCell ref="A25:A29"/>
  </mergeCells>
  <phoneticPr fontId="3"/>
  <pageMargins left="0.78740157480314965" right="0.59055118110236227" top="0.98425196850393704" bottom="0.59055118110236227" header="0.51181102362204722" footer="0.51181102362204722"/>
  <pageSetup paperSize="9" orientation="landscape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745E7-94FF-4945-BE2C-5ED2A5E16360}">
  <dimension ref="A1:P108"/>
  <sheetViews>
    <sheetView showGridLines="0" workbookViewId="0"/>
  </sheetViews>
  <sheetFormatPr defaultColWidth="9" defaultRowHeight="10.8" x14ac:dyDescent="0.2"/>
  <cols>
    <col min="1" max="1" width="26.109375" style="59" customWidth="1"/>
    <col min="2" max="2" width="11.77734375" style="62" bestFit="1" customWidth="1"/>
    <col min="3" max="5" width="15" style="61" customWidth="1"/>
    <col min="6" max="7" width="15" style="59" customWidth="1"/>
    <col min="8" max="8" width="19.6640625" style="59" customWidth="1"/>
    <col min="9" max="9" width="19.6640625" style="60" customWidth="1"/>
    <col min="10" max="27" width="19.6640625" style="59" customWidth="1"/>
    <col min="28" max="33" width="9.109375" style="59" customWidth="1"/>
    <col min="34" max="39" width="4.33203125" style="59" customWidth="1"/>
    <col min="40" max="40" width="9" style="59" customWidth="1"/>
    <col min="41" max="16384" width="9" style="59"/>
  </cols>
  <sheetData>
    <row r="1" spans="1:16" ht="18.75" customHeight="1" x14ac:dyDescent="0.2">
      <c r="A1" s="88" t="s">
        <v>151</v>
      </c>
      <c r="B1" s="87"/>
      <c r="C1" s="86"/>
      <c r="D1" s="86"/>
      <c r="E1" s="86"/>
      <c r="P1" s="85"/>
    </row>
    <row r="2" spans="1:16" s="67" customFormat="1" ht="14.25" customHeight="1" x14ac:dyDescent="0.15">
      <c r="B2" s="66"/>
      <c r="C2" s="84"/>
      <c r="D2" s="84"/>
      <c r="G2" s="84" t="s">
        <v>150</v>
      </c>
      <c r="I2" s="68"/>
      <c r="P2" s="83"/>
    </row>
    <row r="3" spans="1:16" s="66" customFormat="1" ht="14.25" customHeight="1" x14ac:dyDescent="0.2">
      <c r="A3" s="73" t="s">
        <v>149</v>
      </c>
      <c r="B3" s="73" t="s">
        <v>148</v>
      </c>
      <c r="C3" s="73" t="s">
        <v>145</v>
      </c>
      <c r="D3" s="73" t="s">
        <v>144</v>
      </c>
      <c r="E3" s="73" t="s">
        <v>143</v>
      </c>
      <c r="F3" s="73" t="s">
        <v>142</v>
      </c>
      <c r="G3" s="73" t="s">
        <v>141</v>
      </c>
      <c r="I3" s="82"/>
    </row>
    <row r="4" spans="1:16" s="67" customFormat="1" ht="15" customHeight="1" x14ac:dyDescent="0.2">
      <c r="A4" s="77" t="s">
        <v>140</v>
      </c>
      <c r="B4" s="77" t="s">
        <v>129</v>
      </c>
      <c r="C4" s="72">
        <v>13988</v>
      </c>
      <c r="D4" s="72">
        <v>22257</v>
      </c>
      <c r="E4" s="81" t="s">
        <v>49</v>
      </c>
      <c r="F4" s="81" t="s">
        <v>49</v>
      </c>
      <c r="G4" s="81" t="s">
        <v>49</v>
      </c>
      <c r="I4" s="68"/>
    </row>
    <row r="5" spans="1:16" s="67" customFormat="1" ht="15" customHeight="1" x14ac:dyDescent="0.2">
      <c r="A5" s="80" t="s">
        <v>139</v>
      </c>
      <c r="B5" s="79" t="s">
        <v>129</v>
      </c>
      <c r="C5" s="72">
        <v>19284</v>
      </c>
      <c r="D5" s="72">
        <v>19471</v>
      </c>
      <c r="E5" s="72">
        <v>10979</v>
      </c>
      <c r="F5" s="72">
        <v>10407</v>
      </c>
      <c r="G5" s="74">
        <v>11854</v>
      </c>
      <c r="I5" s="68"/>
    </row>
    <row r="6" spans="1:16" s="67" customFormat="1" ht="15" customHeight="1" x14ac:dyDescent="0.2">
      <c r="A6" s="78" t="s">
        <v>138</v>
      </c>
      <c r="B6" s="77" t="s">
        <v>137</v>
      </c>
      <c r="C6" s="72">
        <v>22239</v>
      </c>
      <c r="D6" s="72">
        <v>21768</v>
      </c>
      <c r="E6" s="75">
        <v>12884</v>
      </c>
      <c r="F6" s="72">
        <v>13916</v>
      </c>
      <c r="G6" s="74">
        <v>14755</v>
      </c>
      <c r="I6" s="68"/>
    </row>
    <row r="7" spans="1:16" s="67" customFormat="1" ht="15" customHeight="1" x14ac:dyDescent="0.2">
      <c r="A7" s="78" t="s">
        <v>136</v>
      </c>
      <c r="B7" s="77" t="s">
        <v>129</v>
      </c>
      <c r="C7" s="76">
        <v>13557</v>
      </c>
      <c r="D7" s="72">
        <v>11917</v>
      </c>
      <c r="E7" s="75">
        <v>6639</v>
      </c>
      <c r="F7" s="72">
        <v>5136</v>
      </c>
      <c r="G7" s="74">
        <v>7301</v>
      </c>
      <c r="I7" s="68"/>
    </row>
    <row r="8" spans="1:16" s="67" customFormat="1" ht="15" customHeight="1" x14ac:dyDescent="0.2">
      <c r="A8" s="78" t="s">
        <v>135</v>
      </c>
      <c r="B8" s="77" t="s">
        <v>129</v>
      </c>
      <c r="C8" s="76">
        <v>11747</v>
      </c>
      <c r="D8" s="72">
        <v>10936</v>
      </c>
      <c r="E8" s="75">
        <v>6850</v>
      </c>
      <c r="F8" s="72">
        <v>7081</v>
      </c>
      <c r="G8" s="74">
        <v>8453</v>
      </c>
      <c r="I8" s="68"/>
    </row>
    <row r="9" spans="1:16" s="67" customFormat="1" ht="15" customHeight="1" x14ac:dyDescent="0.2">
      <c r="A9" s="78" t="s">
        <v>134</v>
      </c>
      <c r="B9" s="77" t="s">
        <v>129</v>
      </c>
      <c r="C9" s="76">
        <v>8691</v>
      </c>
      <c r="D9" s="72">
        <v>9456</v>
      </c>
      <c r="E9" s="75">
        <v>4861</v>
      </c>
      <c r="F9" s="72">
        <v>4437</v>
      </c>
      <c r="G9" s="74">
        <v>5516</v>
      </c>
      <c r="I9" s="68"/>
    </row>
    <row r="10" spans="1:16" s="67" customFormat="1" ht="15" customHeight="1" x14ac:dyDescent="0.2">
      <c r="A10" s="78" t="s">
        <v>133</v>
      </c>
      <c r="B10" s="77" t="s">
        <v>129</v>
      </c>
      <c r="C10" s="76">
        <v>16178</v>
      </c>
      <c r="D10" s="72">
        <v>15832</v>
      </c>
      <c r="E10" s="75">
        <v>6634</v>
      </c>
      <c r="F10" s="72">
        <v>4708</v>
      </c>
      <c r="G10" s="74">
        <v>10722</v>
      </c>
      <c r="I10" s="68"/>
    </row>
    <row r="11" spans="1:16" s="67" customFormat="1" ht="15" customHeight="1" x14ac:dyDescent="0.2">
      <c r="A11" s="78" t="s">
        <v>132</v>
      </c>
      <c r="B11" s="77" t="s">
        <v>129</v>
      </c>
      <c r="C11" s="76">
        <v>14265</v>
      </c>
      <c r="D11" s="72">
        <v>14152</v>
      </c>
      <c r="E11" s="75">
        <v>8769</v>
      </c>
      <c r="F11" s="72">
        <v>8805</v>
      </c>
      <c r="G11" s="74">
        <v>9150</v>
      </c>
      <c r="I11" s="68"/>
    </row>
    <row r="12" spans="1:16" s="67" customFormat="1" ht="15" customHeight="1" x14ac:dyDescent="0.2">
      <c r="A12" s="78" t="s">
        <v>131</v>
      </c>
      <c r="B12" s="77" t="s">
        <v>129</v>
      </c>
      <c r="C12" s="76">
        <v>6882</v>
      </c>
      <c r="D12" s="72">
        <v>7365</v>
      </c>
      <c r="E12" s="75">
        <v>3823</v>
      </c>
      <c r="F12" s="72">
        <v>6334</v>
      </c>
      <c r="G12" s="74">
        <v>10276</v>
      </c>
      <c r="I12" s="68"/>
    </row>
    <row r="13" spans="1:16" s="67" customFormat="1" ht="15" customHeight="1" x14ac:dyDescent="0.2">
      <c r="A13" s="78" t="s">
        <v>130</v>
      </c>
      <c r="B13" s="77" t="s">
        <v>129</v>
      </c>
      <c r="C13" s="76">
        <v>3647</v>
      </c>
      <c r="D13" s="72">
        <v>2471</v>
      </c>
      <c r="E13" s="75">
        <v>4821</v>
      </c>
      <c r="F13" s="72">
        <v>6628</v>
      </c>
      <c r="G13" s="74">
        <v>6232</v>
      </c>
      <c r="I13" s="68"/>
    </row>
    <row r="14" spans="1:16" s="67" customFormat="1" ht="15" customHeight="1" x14ac:dyDescent="0.2">
      <c r="A14" s="78" t="s">
        <v>128</v>
      </c>
      <c r="B14" s="77" t="s">
        <v>127</v>
      </c>
      <c r="C14" s="76">
        <v>15751</v>
      </c>
      <c r="D14" s="72">
        <v>15313</v>
      </c>
      <c r="E14" s="75">
        <v>5301</v>
      </c>
      <c r="F14" s="72">
        <v>6864</v>
      </c>
      <c r="G14" s="74">
        <v>6835</v>
      </c>
      <c r="I14" s="68"/>
    </row>
    <row r="15" spans="1:16" s="67" customFormat="1" ht="15" customHeight="1" x14ac:dyDescent="0.2">
      <c r="A15" s="78" t="s">
        <v>126</v>
      </c>
      <c r="B15" s="77" t="s">
        <v>109</v>
      </c>
      <c r="C15" s="76">
        <v>10565</v>
      </c>
      <c r="D15" s="72">
        <v>10368</v>
      </c>
      <c r="E15" s="75">
        <v>6145</v>
      </c>
      <c r="F15" s="72">
        <v>6600</v>
      </c>
      <c r="G15" s="74">
        <v>9822</v>
      </c>
      <c r="I15" s="68"/>
    </row>
    <row r="16" spans="1:16" s="67" customFormat="1" ht="15" customHeight="1" x14ac:dyDescent="0.2">
      <c r="A16" s="78" t="s">
        <v>125</v>
      </c>
      <c r="B16" s="77" t="s">
        <v>124</v>
      </c>
      <c r="C16" s="76">
        <v>18353</v>
      </c>
      <c r="D16" s="72">
        <v>18483</v>
      </c>
      <c r="E16" s="75">
        <v>11159</v>
      </c>
      <c r="F16" s="72">
        <v>12045</v>
      </c>
      <c r="G16" s="74">
        <v>14283</v>
      </c>
      <c r="I16" s="68"/>
    </row>
    <row r="17" spans="1:9" s="67" customFormat="1" ht="15" customHeight="1" x14ac:dyDescent="0.2">
      <c r="A17" s="78" t="s">
        <v>123</v>
      </c>
      <c r="B17" s="77" t="s">
        <v>122</v>
      </c>
      <c r="C17" s="76">
        <v>10576</v>
      </c>
      <c r="D17" s="72">
        <v>9624</v>
      </c>
      <c r="E17" s="75">
        <v>4996</v>
      </c>
      <c r="F17" s="72">
        <v>7155</v>
      </c>
      <c r="G17" s="74">
        <v>7608</v>
      </c>
      <c r="I17" s="68"/>
    </row>
    <row r="18" spans="1:9" s="67" customFormat="1" ht="15" customHeight="1" x14ac:dyDescent="0.2">
      <c r="A18" s="78" t="s">
        <v>121</v>
      </c>
      <c r="B18" s="77" t="s">
        <v>120</v>
      </c>
      <c r="C18" s="76">
        <v>13207</v>
      </c>
      <c r="D18" s="72">
        <v>13803</v>
      </c>
      <c r="E18" s="75">
        <v>10527</v>
      </c>
      <c r="F18" s="72">
        <v>11878</v>
      </c>
      <c r="G18" s="74">
        <v>11396</v>
      </c>
      <c r="I18" s="68"/>
    </row>
    <row r="19" spans="1:9" s="67" customFormat="1" ht="15" customHeight="1" x14ac:dyDescent="0.2">
      <c r="A19" s="78" t="s">
        <v>119</v>
      </c>
      <c r="B19" s="77" t="s">
        <v>118</v>
      </c>
      <c r="C19" s="76">
        <v>12069</v>
      </c>
      <c r="D19" s="72">
        <v>9352</v>
      </c>
      <c r="E19" s="75">
        <v>5180</v>
      </c>
      <c r="F19" s="72">
        <v>6006</v>
      </c>
      <c r="G19" s="74">
        <v>7406</v>
      </c>
      <c r="I19" s="68"/>
    </row>
    <row r="20" spans="1:9" s="67" customFormat="1" ht="15" customHeight="1" x14ac:dyDescent="0.2">
      <c r="A20" s="78" t="s">
        <v>117</v>
      </c>
      <c r="B20" s="77" t="s">
        <v>116</v>
      </c>
      <c r="C20" s="76">
        <v>19754</v>
      </c>
      <c r="D20" s="72">
        <v>18161</v>
      </c>
      <c r="E20" s="75">
        <v>11229</v>
      </c>
      <c r="F20" s="72">
        <v>11911</v>
      </c>
      <c r="G20" s="74">
        <v>16448</v>
      </c>
      <c r="I20" s="68"/>
    </row>
    <row r="21" spans="1:9" s="67" customFormat="1" ht="15" customHeight="1" x14ac:dyDescent="0.2">
      <c r="A21" s="78" t="s">
        <v>115</v>
      </c>
      <c r="B21" s="77" t="s">
        <v>114</v>
      </c>
      <c r="C21" s="76">
        <v>6509</v>
      </c>
      <c r="D21" s="72">
        <v>5812</v>
      </c>
      <c r="E21" s="75">
        <v>3881</v>
      </c>
      <c r="F21" s="72">
        <v>3429</v>
      </c>
      <c r="G21" s="74">
        <v>4649</v>
      </c>
      <c r="I21" s="68"/>
    </row>
    <row r="22" spans="1:9" s="67" customFormat="1" ht="15" customHeight="1" x14ac:dyDescent="0.2">
      <c r="A22" s="78" t="s">
        <v>113</v>
      </c>
      <c r="B22" s="77" t="s">
        <v>112</v>
      </c>
      <c r="C22" s="76">
        <v>35753</v>
      </c>
      <c r="D22" s="72">
        <v>37747</v>
      </c>
      <c r="E22" s="75">
        <v>25349</v>
      </c>
      <c r="F22" s="72">
        <v>24937</v>
      </c>
      <c r="G22" s="74">
        <v>29577</v>
      </c>
      <c r="I22" s="68"/>
    </row>
    <row r="23" spans="1:9" s="67" customFormat="1" ht="15" customHeight="1" x14ac:dyDescent="0.2">
      <c r="A23" s="78" t="s">
        <v>111</v>
      </c>
      <c r="B23" s="77" t="s">
        <v>109</v>
      </c>
      <c r="C23" s="76">
        <v>19471</v>
      </c>
      <c r="D23" s="72">
        <v>16808</v>
      </c>
      <c r="E23" s="75">
        <v>9885</v>
      </c>
      <c r="F23" s="72">
        <v>11668</v>
      </c>
      <c r="G23" s="74">
        <v>13921</v>
      </c>
      <c r="I23" s="68"/>
    </row>
    <row r="24" spans="1:9" s="67" customFormat="1" ht="15" customHeight="1" x14ac:dyDescent="0.2">
      <c r="A24" s="78" t="s">
        <v>110</v>
      </c>
      <c r="B24" s="77" t="s">
        <v>109</v>
      </c>
      <c r="C24" s="76">
        <v>18343</v>
      </c>
      <c r="D24" s="72">
        <v>16824</v>
      </c>
      <c r="E24" s="75">
        <v>8925</v>
      </c>
      <c r="F24" s="72">
        <v>10757</v>
      </c>
      <c r="G24" s="74">
        <v>13577</v>
      </c>
      <c r="I24" s="68"/>
    </row>
    <row r="25" spans="1:9" s="67" customFormat="1" ht="15" customHeight="1" x14ac:dyDescent="0.2">
      <c r="A25" s="78" t="s">
        <v>108</v>
      </c>
      <c r="B25" s="77" t="s">
        <v>103</v>
      </c>
      <c r="C25" s="76">
        <v>22480</v>
      </c>
      <c r="D25" s="72">
        <v>20131</v>
      </c>
      <c r="E25" s="75">
        <v>14697</v>
      </c>
      <c r="F25" s="72">
        <v>17193</v>
      </c>
      <c r="G25" s="74">
        <v>16308</v>
      </c>
      <c r="I25" s="68"/>
    </row>
    <row r="26" spans="1:9" s="67" customFormat="1" ht="15" customHeight="1" x14ac:dyDescent="0.2">
      <c r="A26" s="78" t="s">
        <v>107</v>
      </c>
      <c r="B26" s="77" t="s">
        <v>103</v>
      </c>
      <c r="C26" s="76">
        <v>20175</v>
      </c>
      <c r="D26" s="72">
        <v>20216</v>
      </c>
      <c r="E26" s="75">
        <v>14339</v>
      </c>
      <c r="F26" s="72">
        <v>15507</v>
      </c>
      <c r="G26" s="74">
        <v>19427</v>
      </c>
      <c r="I26" s="68"/>
    </row>
    <row r="27" spans="1:9" s="67" customFormat="1" ht="15" customHeight="1" x14ac:dyDescent="0.2">
      <c r="A27" s="78" t="s">
        <v>106</v>
      </c>
      <c r="B27" s="77" t="s">
        <v>103</v>
      </c>
      <c r="C27" s="76">
        <v>11641</v>
      </c>
      <c r="D27" s="72">
        <v>11364</v>
      </c>
      <c r="E27" s="75">
        <v>6090</v>
      </c>
      <c r="F27" s="72">
        <v>7175</v>
      </c>
      <c r="G27" s="74">
        <v>8813</v>
      </c>
      <c r="I27" s="68"/>
    </row>
    <row r="28" spans="1:9" s="67" customFormat="1" ht="15" customHeight="1" x14ac:dyDescent="0.2">
      <c r="A28" s="78" t="s">
        <v>105</v>
      </c>
      <c r="B28" s="77" t="s">
        <v>103</v>
      </c>
      <c r="C28" s="76">
        <v>11969</v>
      </c>
      <c r="D28" s="72">
        <v>13264</v>
      </c>
      <c r="E28" s="75">
        <v>7514</v>
      </c>
      <c r="F28" s="72">
        <v>7709</v>
      </c>
      <c r="G28" s="74">
        <v>10605</v>
      </c>
      <c r="I28" s="68"/>
    </row>
    <row r="29" spans="1:9" s="67" customFormat="1" ht="15" customHeight="1" x14ac:dyDescent="0.2">
      <c r="A29" s="78" t="s">
        <v>104</v>
      </c>
      <c r="B29" s="77" t="s">
        <v>103</v>
      </c>
      <c r="C29" s="76">
        <v>3120</v>
      </c>
      <c r="D29" s="72">
        <v>5639</v>
      </c>
      <c r="E29" s="75">
        <v>4269</v>
      </c>
      <c r="F29" s="72">
        <v>3623</v>
      </c>
      <c r="G29" s="74">
        <v>4332</v>
      </c>
      <c r="I29" s="68"/>
    </row>
    <row r="30" spans="1:9" s="67" customFormat="1" ht="15" customHeight="1" x14ac:dyDescent="0.2">
      <c r="A30" s="78" t="s">
        <v>102</v>
      </c>
      <c r="B30" s="77" t="s">
        <v>101</v>
      </c>
      <c r="C30" s="76">
        <v>18479</v>
      </c>
      <c r="D30" s="72">
        <v>16946</v>
      </c>
      <c r="E30" s="75">
        <v>12150</v>
      </c>
      <c r="F30" s="72">
        <v>9973</v>
      </c>
      <c r="G30" s="74">
        <v>13279</v>
      </c>
      <c r="I30" s="68"/>
    </row>
    <row r="31" spans="1:9" s="67" customFormat="1" ht="15" customHeight="1" x14ac:dyDescent="0.2">
      <c r="A31" s="78" t="s">
        <v>100</v>
      </c>
      <c r="B31" s="77" t="s">
        <v>99</v>
      </c>
      <c r="C31" s="76">
        <v>6757</v>
      </c>
      <c r="D31" s="72">
        <v>187</v>
      </c>
      <c r="E31" s="75">
        <v>2720</v>
      </c>
      <c r="F31" s="72">
        <v>3219</v>
      </c>
      <c r="G31" s="74">
        <v>3619</v>
      </c>
      <c r="I31" s="68"/>
    </row>
    <row r="32" spans="1:9" s="67" customFormat="1" ht="15" customHeight="1" x14ac:dyDescent="0.2">
      <c r="A32" s="73" t="s">
        <v>98</v>
      </c>
      <c r="B32" s="73"/>
      <c r="C32" s="72">
        <f t="shared" ref="C32:G32" si="0">SUM(C4:C31)</f>
        <v>405450</v>
      </c>
      <c r="D32" s="72">
        <f t="shared" si="0"/>
        <v>395667</v>
      </c>
      <c r="E32" s="72">
        <f t="shared" si="0"/>
        <v>230616</v>
      </c>
      <c r="F32" s="72">
        <f t="shared" si="0"/>
        <v>245101</v>
      </c>
      <c r="G32" s="71">
        <f t="shared" si="0"/>
        <v>296164</v>
      </c>
      <c r="I32" s="68"/>
    </row>
    <row r="33" spans="1:9" s="67" customFormat="1" ht="14.25" customHeight="1" x14ac:dyDescent="0.2">
      <c r="A33" s="67" t="s">
        <v>97</v>
      </c>
      <c r="B33" s="66"/>
      <c r="C33" s="70"/>
      <c r="D33" s="70"/>
      <c r="E33" s="70"/>
      <c r="G33" s="69" t="s">
        <v>96</v>
      </c>
      <c r="I33" s="68"/>
    </row>
    <row r="34" spans="1:9" ht="14.25" customHeight="1" x14ac:dyDescent="0.2">
      <c r="A34" s="67" t="s">
        <v>95</v>
      </c>
      <c r="B34" s="66"/>
      <c r="C34" s="65"/>
      <c r="D34" s="65"/>
      <c r="E34" s="65"/>
      <c r="F34" s="64"/>
    </row>
    <row r="35" spans="1:9" ht="14.25" customHeight="1" x14ac:dyDescent="0.2"/>
    <row r="36" spans="1:9" ht="14.25" customHeight="1" x14ac:dyDescent="0.2"/>
    <row r="37" spans="1:9" ht="14.25" customHeight="1" x14ac:dyDescent="0.2"/>
    <row r="38" spans="1:9" ht="14.25" customHeight="1" x14ac:dyDescent="0.2"/>
    <row r="39" spans="1:9" ht="14.25" customHeight="1" x14ac:dyDescent="0.2"/>
    <row r="40" spans="1:9" ht="14.25" customHeight="1" x14ac:dyDescent="0.2"/>
    <row r="41" spans="1:9" ht="14.25" customHeight="1" x14ac:dyDescent="0.2"/>
    <row r="42" spans="1:9" ht="14.25" customHeight="1" x14ac:dyDescent="0.2"/>
    <row r="43" spans="1:9" ht="14.25" customHeight="1" x14ac:dyDescent="0.2"/>
    <row r="44" spans="1:9" ht="14.25" customHeight="1" x14ac:dyDescent="0.2"/>
    <row r="45" spans="1:9" ht="14.25" customHeight="1" x14ac:dyDescent="0.2"/>
    <row r="46" spans="1:9" ht="14.25" customHeight="1" x14ac:dyDescent="0.2"/>
    <row r="47" spans="1:9" ht="14.25" customHeight="1" x14ac:dyDescent="0.2"/>
    <row r="48" spans="1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phoneticPr fontId="3"/>
  <pageMargins left="0.78740157480314965" right="0.78740157480314965" top="0.59055118110236227" bottom="0.59055118110236227" header="0.51181102362204722" footer="0.51181102362204722"/>
  <pageSetup paperSize="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2712-4F37-4B09-8E97-634181A1F456}">
  <dimension ref="A1:M109"/>
  <sheetViews>
    <sheetView showGridLines="0" zoomScaleNormal="100" workbookViewId="0"/>
  </sheetViews>
  <sheetFormatPr defaultColWidth="9" defaultRowHeight="10.8" x14ac:dyDescent="0.2"/>
  <cols>
    <col min="1" max="1" width="3.77734375" style="35" customWidth="1"/>
    <col min="2" max="2" width="3.77734375" style="47" customWidth="1"/>
    <col min="3" max="3" width="27.109375" style="34" customWidth="1"/>
    <col min="4" max="13" width="9" style="47" bestFit="1" customWidth="1"/>
    <col min="14" max="24" width="10" style="47" customWidth="1"/>
    <col min="25" max="28" width="9.109375" style="47" customWidth="1"/>
    <col min="29" max="34" width="4.33203125" style="47" customWidth="1"/>
    <col min="35" max="16384" width="9" style="47"/>
  </cols>
  <sheetData>
    <row r="1" spans="1:13" s="97" customFormat="1" ht="18.75" customHeight="1" x14ac:dyDescent="0.2">
      <c r="A1" s="15" t="s">
        <v>192</v>
      </c>
      <c r="C1" s="99"/>
      <c r="G1" s="98"/>
      <c r="I1" s="98"/>
      <c r="K1" s="98"/>
      <c r="M1" s="98"/>
    </row>
    <row r="2" spans="1:13" s="97" customFormat="1" ht="12" customHeight="1" x14ac:dyDescent="0.2">
      <c r="A2" s="15"/>
      <c r="C2" s="99"/>
      <c r="G2" s="98"/>
      <c r="I2" s="98"/>
      <c r="K2" s="98"/>
      <c r="M2" s="98"/>
    </row>
    <row r="3" spans="1:13" s="94" customFormat="1" ht="12" customHeight="1" x14ac:dyDescent="0.2">
      <c r="A3" s="96" t="s">
        <v>191</v>
      </c>
      <c r="C3" s="95"/>
    </row>
    <row r="4" spans="1:13" s="94" customFormat="1" ht="12" customHeight="1" x14ac:dyDescent="0.2">
      <c r="A4" s="96" t="s">
        <v>190</v>
      </c>
      <c r="C4" s="95"/>
    </row>
    <row r="5" spans="1:13" s="94" customFormat="1" ht="12" customHeight="1" x14ac:dyDescent="0.2">
      <c r="A5" s="96" t="s">
        <v>189</v>
      </c>
      <c r="C5" s="95"/>
    </row>
    <row r="6" spans="1:13" s="94" customFormat="1" ht="12" customHeight="1" x14ac:dyDescent="0.2">
      <c r="A6" s="96" t="s">
        <v>188</v>
      </c>
      <c r="C6" s="95"/>
    </row>
    <row r="7" spans="1:13" ht="12" customHeight="1" x14ac:dyDescent="0.2">
      <c r="G7" s="32"/>
      <c r="I7" s="32"/>
      <c r="K7" s="32"/>
      <c r="M7" s="32" t="s">
        <v>187</v>
      </c>
    </row>
    <row r="8" spans="1:13" ht="15" customHeight="1" x14ac:dyDescent="0.2">
      <c r="A8" s="211" t="s">
        <v>186</v>
      </c>
      <c r="B8" s="234" t="s">
        <v>185</v>
      </c>
      <c r="C8" s="234" t="s">
        <v>184</v>
      </c>
      <c r="D8" s="228" t="s">
        <v>183</v>
      </c>
      <c r="E8" s="228"/>
      <c r="F8" s="228" t="s">
        <v>182</v>
      </c>
      <c r="G8" s="228"/>
      <c r="H8" s="228" t="s">
        <v>181</v>
      </c>
      <c r="I8" s="228"/>
      <c r="J8" s="228" t="s">
        <v>180</v>
      </c>
      <c r="K8" s="228"/>
      <c r="L8" s="228" t="s">
        <v>50</v>
      </c>
      <c r="M8" s="228"/>
    </row>
    <row r="9" spans="1:13" ht="15" customHeight="1" x14ac:dyDescent="0.2">
      <c r="A9" s="211"/>
      <c r="B9" s="234"/>
      <c r="C9" s="234"/>
      <c r="D9" s="39" t="s">
        <v>179</v>
      </c>
      <c r="E9" s="39" t="s">
        <v>178</v>
      </c>
      <c r="F9" s="39" t="s">
        <v>179</v>
      </c>
      <c r="G9" s="39" t="s">
        <v>178</v>
      </c>
      <c r="H9" s="39" t="s">
        <v>179</v>
      </c>
      <c r="I9" s="39" t="s">
        <v>178</v>
      </c>
      <c r="J9" s="39" t="s">
        <v>179</v>
      </c>
      <c r="K9" s="39" t="s">
        <v>178</v>
      </c>
      <c r="L9" s="39" t="s">
        <v>179</v>
      </c>
      <c r="M9" s="39" t="s">
        <v>178</v>
      </c>
    </row>
    <row r="10" spans="1:13" ht="16.5" customHeight="1" x14ac:dyDescent="0.2">
      <c r="A10" s="229" t="s">
        <v>177</v>
      </c>
      <c r="B10" s="230" t="s">
        <v>176</v>
      </c>
      <c r="C10" s="91" t="s">
        <v>175</v>
      </c>
      <c r="D10" s="37">
        <v>308</v>
      </c>
      <c r="E10" s="37">
        <f>120305+5872</f>
        <v>126177</v>
      </c>
      <c r="F10" s="37">
        <v>307</v>
      </c>
      <c r="G10" s="37">
        <f>113042+6630</f>
        <v>119672</v>
      </c>
      <c r="H10" s="37">
        <v>276</v>
      </c>
      <c r="I10" s="37">
        <f>91441+4151</f>
        <v>95592</v>
      </c>
      <c r="J10" s="37">
        <v>306</v>
      </c>
      <c r="K10" s="37">
        <v>93528</v>
      </c>
      <c r="L10" s="37">
        <v>307</v>
      </c>
      <c r="M10" s="37">
        <v>102667</v>
      </c>
    </row>
    <row r="11" spans="1:13" ht="16.5" customHeight="1" x14ac:dyDescent="0.2">
      <c r="A11" s="229"/>
      <c r="B11" s="231"/>
      <c r="C11" s="91" t="s">
        <v>174</v>
      </c>
      <c r="D11" s="37">
        <v>358</v>
      </c>
      <c r="E11" s="37">
        <v>2782</v>
      </c>
      <c r="F11" s="37" t="s">
        <v>56</v>
      </c>
      <c r="G11" s="37" t="s">
        <v>56</v>
      </c>
      <c r="H11" s="37" t="s">
        <v>56</v>
      </c>
      <c r="I11" s="37" t="s">
        <v>56</v>
      </c>
      <c r="J11" s="37" t="s">
        <v>56</v>
      </c>
      <c r="K11" s="37" t="s">
        <v>56</v>
      </c>
      <c r="L11" s="37" t="s">
        <v>56</v>
      </c>
      <c r="M11" s="37" t="s">
        <v>56</v>
      </c>
    </row>
    <row r="12" spans="1:13" ht="16.5" customHeight="1" x14ac:dyDescent="0.2">
      <c r="A12" s="229"/>
      <c r="B12" s="231"/>
      <c r="C12" s="91" t="s">
        <v>173</v>
      </c>
      <c r="D12" s="37">
        <v>358</v>
      </c>
      <c r="E12" s="37">
        <v>4281</v>
      </c>
      <c r="F12" s="37">
        <v>359</v>
      </c>
      <c r="G12" s="37">
        <v>3498</v>
      </c>
      <c r="H12" s="37">
        <v>298</v>
      </c>
      <c r="I12" s="37">
        <v>1863</v>
      </c>
      <c r="J12" s="37">
        <v>209</v>
      </c>
      <c r="K12" s="37">
        <v>2016</v>
      </c>
      <c r="L12" s="37">
        <v>189</v>
      </c>
      <c r="M12" s="37">
        <v>1522</v>
      </c>
    </row>
    <row r="13" spans="1:13" ht="16.5" customHeight="1" x14ac:dyDescent="0.2">
      <c r="A13" s="229"/>
      <c r="B13" s="231"/>
      <c r="C13" s="91" t="s">
        <v>172</v>
      </c>
      <c r="D13" s="37">
        <v>305</v>
      </c>
      <c r="E13" s="37">
        <v>8260</v>
      </c>
      <c r="F13" s="37">
        <v>305</v>
      </c>
      <c r="G13" s="37">
        <v>9681</v>
      </c>
      <c r="H13" s="37">
        <v>253</v>
      </c>
      <c r="I13" s="37">
        <v>6471</v>
      </c>
      <c r="J13" s="37">
        <v>306</v>
      </c>
      <c r="K13" s="37">
        <v>7549</v>
      </c>
      <c r="L13" s="37">
        <v>304</v>
      </c>
      <c r="M13" s="37">
        <v>8716</v>
      </c>
    </row>
    <row r="14" spans="1:13" ht="16.5" customHeight="1" x14ac:dyDescent="0.2">
      <c r="A14" s="229"/>
      <c r="B14" s="231"/>
      <c r="C14" s="91" t="s">
        <v>171</v>
      </c>
      <c r="D14" s="37">
        <v>244</v>
      </c>
      <c r="E14" s="37">
        <v>1716</v>
      </c>
      <c r="F14" s="37">
        <v>244</v>
      </c>
      <c r="G14" s="37">
        <v>2123</v>
      </c>
      <c r="H14" s="37">
        <v>241</v>
      </c>
      <c r="I14" s="37">
        <v>1176</v>
      </c>
      <c r="J14" s="37">
        <v>85</v>
      </c>
      <c r="K14" s="37">
        <v>1467</v>
      </c>
      <c r="L14" s="37">
        <v>100</v>
      </c>
      <c r="M14" s="37">
        <v>2101</v>
      </c>
    </row>
    <row r="15" spans="1:13" ht="16.5" customHeight="1" x14ac:dyDescent="0.2">
      <c r="A15" s="229"/>
      <c r="B15" s="231"/>
      <c r="C15" s="91" t="s">
        <v>170</v>
      </c>
      <c r="D15" s="37">
        <v>244</v>
      </c>
      <c r="E15" s="37">
        <v>871</v>
      </c>
      <c r="F15" s="37">
        <v>244</v>
      </c>
      <c r="G15" s="37">
        <v>741</v>
      </c>
      <c r="H15" s="37">
        <v>212</v>
      </c>
      <c r="I15" s="37">
        <v>745</v>
      </c>
      <c r="J15" s="37">
        <v>53</v>
      </c>
      <c r="K15" s="37">
        <v>848</v>
      </c>
      <c r="L15" s="37">
        <v>76</v>
      </c>
      <c r="M15" s="37">
        <v>989</v>
      </c>
    </row>
    <row r="16" spans="1:13" ht="16.5" hidden="1" customHeight="1" x14ac:dyDescent="0.2">
      <c r="A16" s="229"/>
      <c r="B16" s="231"/>
      <c r="C16" s="93" t="s">
        <v>169</v>
      </c>
      <c r="D16" s="92" t="s">
        <v>56</v>
      </c>
      <c r="E16" s="92" t="s">
        <v>56</v>
      </c>
      <c r="F16" s="92" t="s">
        <v>56</v>
      </c>
      <c r="G16" s="92" t="s">
        <v>56</v>
      </c>
      <c r="H16" s="92" t="s">
        <v>56</v>
      </c>
      <c r="I16" s="92" t="s">
        <v>56</v>
      </c>
      <c r="J16" s="92" t="s">
        <v>56</v>
      </c>
      <c r="K16" s="92" t="s">
        <v>56</v>
      </c>
      <c r="L16" s="92" t="s">
        <v>56</v>
      </c>
      <c r="M16" s="92" t="s">
        <v>56</v>
      </c>
    </row>
    <row r="17" spans="1:13" ht="16.5" hidden="1" customHeight="1" x14ac:dyDescent="0.2">
      <c r="A17" s="229"/>
      <c r="B17" s="231"/>
      <c r="C17" s="93" t="s">
        <v>168</v>
      </c>
      <c r="D17" s="92" t="s">
        <v>56</v>
      </c>
      <c r="E17" s="92" t="s">
        <v>56</v>
      </c>
      <c r="F17" s="92" t="s">
        <v>56</v>
      </c>
      <c r="G17" s="92" t="s">
        <v>56</v>
      </c>
      <c r="H17" s="92" t="s">
        <v>56</v>
      </c>
      <c r="I17" s="92" t="s">
        <v>56</v>
      </c>
      <c r="J17" s="92" t="s">
        <v>56</v>
      </c>
      <c r="K17" s="92" t="s">
        <v>56</v>
      </c>
      <c r="L17" s="92" t="s">
        <v>56</v>
      </c>
      <c r="M17" s="92" t="s">
        <v>56</v>
      </c>
    </row>
    <row r="18" spans="1:13" ht="16.5" customHeight="1" x14ac:dyDescent="0.2">
      <c r="A18" s="229"/>
      <c r="B18" s="231"/>
      <c r="C18" s="91" t="s">
        <v>167</v>
      </c>
      <c r="D18" s="37">
        <v>106</v>
      </c>
      <c r="E18" s="37">
        <v>6870</v>
      </c>
      <c r="F18" s="37">
        <v>105</v>
      </c>
      <c r="G18" s="37">
        <v>5030</v>
      </c>
      <c r="H18" s="37">
        <v>110</v>
      </c>
      <c r="I18" s="37">
        <v>3258</v>
      </c>
      <c r="J18" s="37">
        <v>140</v>
      </c>
      <c r="K18" s="37">
        <v>4495</v>
      </c>
      <c r="L18" s="37">
        <v>107</v>
      </c>
      <c r="M18" s="37">
        <v>4431</v>
      </c>
    </row>
    <row r="19" spans="1:13" ht="16.5" customHeight="1" x14ac:dyDescent="0.2">
      <c r="A19" s="229"/>
      <c r="B19" s="231"/>
      <c r="C19" s="91" t="s">
        <v>166</v>
      </c>
      <c r="D19" s="37">
        <v>299</v>
      </c>
      <c r="E19" s="37">
        <v>96322</v>
      </c>
      <c r="F19" s="37">
        <v>299</v>
      </c>
      <c r="G19" s="37">
        <v>88727</v>
      </c>
      <c r="H19" s="37">
        <v>248</v>
      </c>
      <c r="I19" s="37">
        <v>48875</v>
      </c>
      <c r="J19" s="37">
        <v>297</v>
      </c>
      <c r="K19" s="37">
        <v>52137</v>
      </c>
      <c r="L19" s="37">
        <v>296</v>
      </c>
      <c r="M19" s="37">
        <v>57206</v>
      </c>
    </row>
    <row r="20" spans="1:13" ht="16.5" customHeight="1" x14ac:dyDescent="0.2">
      <c r="A20" s="229"/>
      <c r="B20" s="232"/>
      <c r="C20" s="91" t="s">
        <v>165</v>
      </c>
      <c r="D20" s="37" t="s">
        <v>56</v>
      </c>
      <c r="E20" s="37" t="s">
        <v>56</v>
      </c>
      <c r="F20" s="37" t="s">
        <v>56</v>
      </c>
      <c r="G20" s="37" t="s">
        <v>56</v>
      </c>
      <c r="H20" s="37" t="s">
        <v>56</v>
      </c>
      <c r="I20" s="37" t="s">
        <v>56</v>
      </c>
      <c r="J20" s="37" t="s">
        <v>56</v>
      </c>
      <c r="K20" s="37" t="s">
        <v>56</v>
      </c>
      <c r="L20" s="37">
        <v>330</v>
      </c>
      <c r="M20" s="37">
        <v>66814</v>
      </c>
    </row>
    <row r="21" spans="1:13" ht="16.5" customHeight="1" x14ac:dyDescent="0.2">
      <c r="A21" s="229"/>
      <c r="B21" s="233" t="s">
        <v>164</v>
      </c>
      <c r="C21" s="91" t="s">
        <v>163</v>
      </c>
      <c r="D21" s="37">
        <v>307</v>
      </c>
      <c r="E21" s="37">
        <v>96598</v>
      </c>
      <c r="F21" s="37">
        <v>312</v>
      </c>
      <c r="G21" s="37">
        <v>94816</v>
      </c>
      <c r="H21" s="37">
        <v>281</v>
      </c>
      <c r="I21" s="37">
        <v>31432</v>
      </c>
      <c r="J21" s="37">
        <v>312</v>
      </c>
      <c r="K21" s="37">
        <v>42013</v>
      </c>
      <c r="L21" s="37">
        <v>310</v>
      </c>
      <c r="M21" s="37">
        <v>57808</v>
      </c>
    </row>
    <row r="22" spans="1:13" ht="16.5" customHeight="1" x14ac:dyDescent="0.2">
      <c r="A22" s="229"/>
      <c r="B22" s="233"/>
      <c r="C22" s="91" t="s">
        <v>162</v>
      </c>
      <c r="D22" s="37">
        <v>317</v>
      </c>
      <c r="E22" s="37">
        <v>106044</v>
      </c>
      <c r="F22" s="37">
        <v>316</v>
      </c>
      <c r="G22" s="37">
        <v>101787</v>
      </c>
      <c r="H22" s="37">
        <v>281</v>
      </c>
      <c r="I22" s="37">
        <v>62914</v>
      </c>
      <c r="J22" s="37">
        <v>313</v>
      </c>
      <c r="K22" s="37">
        <v>74578</v>
      </c>
      <c r="L22" s="37">
        <v>313</v>
      </c>
      <c r="M22" s="37">
        <v>76113</v>
      </c>
    </row>
    <row r="23" spans="1:13" ht="16.5" customHeight="1" x14ac:dyDescent="0.2">
      <c r="A23" s="229"/>
      <c r="B23" s="233"/>
      <c r="C23" s="91" t="s">
        <v>161</v>
      </c>
      <c r="D23" s="37">
        <v>63</v>
      </c>
      <c r="E23" s="37">
        <v>3201</v>
      </c>
      <c r="F23" s="37">
        <v>71</v>
      </c>
      <c r="G23" s="37">
        <v>4626</v>
      </c>
      <c r="H23" s="37">
        <v>69</v>
      </c>
      <c r="I23" s="37">
        <v>4589</v>
      </c>
      <c r="J23" s="37">
        <v>61</v>
      </c>
      <c r="K23" s="37">
        <v>4342</v>
      </c>
      <c r="L23" s="37">
        <v>65</v>
      </c>
      <c r="M23" s="37">
        <v>3763</v>
      </c>
    </row>
    <row r="24" spans="1:13" ht="16.5" customHeight="1" x14ac:dyDescent="0.2">
      <c r="A24" s="229"/>
      <c r="B24" s="233"/>
      <c r="C24" s="91" t="s">
        <v>160</v>
      </c>
      <c r="D24" s="37">
        <v>208</v>
      </c>
      <c r="E24" s="37">
        <v>4360</v>
      </c>
      <c r="F24" s="37">
        <v>174</v>
      </c>
      <c r="G24" s="37">
        <v>3580</v>
      </c>
      <c r="H24" s="37">
        <v>154</v>
      </c>
      <c r="I24" s="37">
        <v>4557</v>
      </c>
      <c r="J24" s="37">
        <v>169</v>
      </c>
      <c r="K24" s="37">
        <v>5585</v>
      </c>
      <c r="L24" s="37">
        <v>178</v>
      </c>
      <c r="M24" s="37">
        <v>4114</v>
      </c>
    </row>
    <row r="25" spans="1:13" ht="16.5" customHeight="1" x14ac:dyDescent="0.2">
      <c r="A25" s="229"/>
      <c r="B25" s="233"/>
      <c r="C25" s="91" t="s">
        <v>159</v>
      </c>
      <c r="D25" s="37">
        <v>86</v>
      </c>
      <c r="E25" s="37">
        <v>7907</v>
      </c>
      <c r="F25" s="37">
        <v>76</v>
      </c>
      <c r="G25" s="37">
        <v>5624</v>
      </c>
      <c r="H25" s="37">
        <v>59</v>
      </c>
      <c r="I25" s="37">
        <v>6317</v>
      </c>
      <c r="J25" s="37">
        <v>63</v>
      </c>
      <c r="K25" s="37">
        <v>2891</v>
      </c>
      <c r="L25" s="37">
        <v>63</v>
      </c>
      <c r="M25" s="37">
        <v>3055</v>
      </c>
    </row>
    <row r="26" spans="1:13" ht="16.5" customHeight="1" x14ac:dyDescent="0.2">
      <c r="A26" s="229"/>
      <c r="B26" s="233"/>
      <c r="C26" s="91" t="s">
        <v>158</v>
      </c>
      <c r="D26" s="37">
        <v>243</v>
      </c>
      <c r="E26" s="37">
        <v>6130</v>
      </c>
      <c r="F26" s="37">
        <v>242</v>
      </c>
      <c r="G26" s="37">
        <v>6262</v>
      </c>
      <c r="H26" s="37">
        <v>196</v>
      </c>
      <c r="I26" s="37">
        <v>6215</v>
      </c>
      <c r="J26" s="37">
        <v>212</v>
      </c>
      <c r="K26" s="37">
        <v>7531</v>
      </c>
      <c r="L26" s="37">
        <v>232</v>
      </c>
      <c r="M26" s="37">
        <v>8737</v>
      </c>
    </row>
    <row r="27" spans="1:13" ht="16.5" customHeight="1" x14ac:dyDescent="0.2">
      <c r="A27" s="229"/>
      <c r="B27" s="233"/>
      <c r="C27" s="91" t="s">
        <v>157</v>
      </c>
      <c r="D27" s="37">
        <v>59</v>
      </c>
      <c r="E27" s="37">
        <v>8714</v>
      </c>
      <c r="F27" s="37">
        <v>44</v>
      </c>
      <c r="G27" s="37">
        <v>7480</v>
      </c>
      <c r="H27" s="37">
        <v>26</v>
      </c>
      <c r="I27" s="37">
        <v>4280</v>
      </c>
      <c r="J27" s="37">
        <v>30</v>
      </c>
      <c r="K27" s="37">
        <v>4815</v>
      </c>
      <c r="L27" s="37">
        <v>47</v>
      </c>
      <c r="M27" s="37">
        <v>6878</v>
      </c>
    </row>
    <row r="28" spans="1:13" ht="16.5" customHeight="1" x14ac:dyDescent="0.2">
      <c r="A28" s="229"/>
      <c r="B28" s="233"/>
      <c r="C28" s="91" t="s">
        <v>156</v>
      </c>
      <c r="D28" s="37">
        <v>85</v>
      </c>
      <c r="E28" s="37">
        <v>9038</v>
      </c>
      <c r="F28" s="37">
        <v>91</v>
      </c>
      <c r="G28" s="37">
        <v>8349</v>
      </c>
      <c r="H28" s="37">
        <v>81</v>
      </c>
      <c r="I28" s="37">
        <v>2791</v>
      </c>
      <c r="J28" s="37">
        <v>69</v>
      </c>
      <c r="K28" s="37">
        <v>3865</v>
      </c>
      <c r="L28" s="37">
        <v>103</v>
      </c>
      <c r="M28" s="37">
        <v>9093</v>
      </c>
    </row>
    <row r="29" spans="1:13" ht="16.5" customHeight="1" x14ac:dyDescent="0.2">
      <c r="A29" s="229"/>
      <c r="B29" s="233"/>
      <c r="C29" s="91" t="s">
        <v>155</v>
      </c>
      <c r="D29" s="37">
        <v>25</v>
      </c>
      <c r="E29" s="37">
        <v>2543</v>
      </c>
      <c r="F29" s="37">
        <v>32</v>
      </c>
      <c r="G29" s="37">
        <v>3290</v>
      </c>
      <c r="H29" s="37">
        <v>53</v>
      </c>
      <c r="I29" s="37">
        <v>2885</v>
      </c>
      <c r="J29" s="37">
        <v>20</v>
      </c>
      <c r="K29" s="37">
        <v>1855</v>
      </c>
      <c r="L29" s="37">
        <v>26</v>
      </c>
      <c r="M29" s="37">
        <v>2597</v>
      </c>
    </row>
    <row r="30" spans="1:13" ht="16.5" customHeight="1" x14ac:dyDescent="0.2">
      <c r="A30" s="229"/>
      <c r="B30" s="233"/>
      <c r="C30" s="91" t="s">
        <v>154</v>
      </c>
      <c r="D30" s="37">
        <v>135</v>
      </c>
      <c r="E30" s="37">
        <v>3776</v>
      </c>
      <c r="F30" s="37">
        <v>134</v>
      </c>
      <c r="G30" s="37">
        <v>3595</v>
      </c>
      <c r="H30" s="37">
        <v>76</v>
      </c>
      <c r="I30" s="37">
        <v>1702</v>
      </c>
      <c r="J30" s="37">
        <v>106</v>
      </c>
      <c r="K30" s="37">
        <v>2982</v>
      </c>
      <c r="L30" s="37">
        <v>113</v>
      </c>
      <c r="M30" s="37">
        <v>2797</v>
      </c>
    </row>
    <row r="31" spans="1:13" ht="16.5" customHeight="1" x14ac:dyDescent="0.2">
      <c r="A31" s="229"/>
      <c r="B31" s="233"/>
      <c r="C31" s="91" t="s">
        <v>153</v>
      </c>
      <c r="D31" s="37">
        <v>1</v>
      </c>
      <c r="E31" s="37">
        <v>110</v>
      </c>
      <c r="F31" s="37">
        <v>1</v>
      </c>
      <c r="G31" s="37">
        <v>120</v>
      </c>
      <c r="H31" s="37" t="s">
        <v>56</v>
      </c>
      <c r="I31" s="37" t="s">
        <v>56</v>
      </c>
      <c r="J31" s="37" t="s">
        <v>56</v>
      </c>
      <c r="K31" s="37" t="s">
        <v>56</v>
      </c>
      <c r="L31" s="37" t="s">
        <v>56</v>
      </c>
      <c r="M31" s="37" t="s">
        <v>56</v>
      </c>
    </row>
    <row r="32" spans="1:13" ht="13.5" customHeight="1" x14ac:dyDescent="0.2">
      <c r="A32" s="1" t="s">
        <v>152</v>
      </c>
      <c r="F32" s="90"/>
      <c r="G32" s="90"/>
      <c r="H32" s="90"/>
      <c r="I32" s="90"/>
      <c r="J32" s="90"/>
      <c r="K32" s="90"/>
      <c r="L32" s="90"/>
      <c r="M32" s="90"/>
    </row>
    <row r="33" spans="1:13" ht="15" customHeight="1" x14ac:dyDescent="0.2"/>
    <row r="34" spans="1:13" ht="15" customHeight="1" x14ac:dyDescent="0.2"/>
    <row r="35" spans="1:13" ht="15" customHeight="1" x14ac:dyDescent="0.2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89"/>
      <c r="M35" s="89"/>
    </row>
    <row r="36" spans="1:13" ht="15" customHeight="1" x14ac:dyDescent="0.2">
      <c r="A36" s="47"/>
      <c r="C36" s="47"/>
    </row>
    <row r="37" spans="1:13" ht="15" customHeight="1" x14ac:dyDescent="0.2"/>
    <row r="38" spans="1:13" ht="15" customHeight="1" x14ac:dyDescent="0.2"/>
    <row r="39" spans="1:13" ht="15" customHeight="1" x14ac:dyDescent="0.2"/>
    <row r="40" spans="1:13" ht="15" customHeight="1" x14ac:dyDescent="0.2"/>
    <row r="41" spans="1:13" ht="15" customHeight="1" x14ac:dyDescent="0.2"/>
    <row r="42" spans="1:13" ht="15" customHeight="1" x14ac:dyDescent="0.2"/>
    <row r="43" spans="1:13" ht="15" customHeight="1" x14ac:dyDescent="0.2"/>
    <row r="44" spans="1:13" ht="15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6.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mergeCells count="12">
    <mergeCell ref="L8:M8"/>
    <mergeCell ref="A10:A31"/>
    <mergeCell ref="B10:B20"/>
    <mergeCell ref="B21:B31"/>
    <mergeCell ref="A8:A9"/>
    <mergeCell ref="B8:B9"/>
    <mergeCell ref="C8:C9"/>
    <mergeCell ref="A35:K35"/>
    <mergeCell ref="D8:E8"/>
    <mergeCell ref="F8:G8"/>
    <mergeCell ref="H8:I8"/>
    <mergeCell ref="J8:K8"/>
  </mergeCells>
  <phoneticPr fontId="3"/>
  <pageMargins left="0.78740157480314965" right="0.78740157480314965" top="0.59055118110236227" bottom="0.59055118110236227" header="0.51181102362204722" footer="0.51181102362204722"/>
  <pageSetup paperSize="9" firstPageNumber="0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C6C7B-08EA-4F43-AA52-D1FDF08CED1F}">
  <dimension ref="A1:M105"/>
  <sheetViews>
    <sheetView showGridLines="0" zoomScaleNormal="100" workbookViewId="0"/>
  </sheetViews>
  <sheetFormatPr defaultColWidth="9" defaultRowHeight="10.8" x14ac:dyDescent="0.2"/>
  <cols>
    <col min="1" max="1" width="3.77734375" style="103" customWidth="1"/>
    <col min="2" max="2" width="3.77734375" style="100" customWidth="1"/>
    <col min="3" max="3" width="27.109375" style="102" customWidth="1"/>
    <col min="4" max="5" width="9" style="100" bestFit="1" customWidth="1"/>
    <col min="6" max="11" width="9" style="101" bestFit="1" customWidth="1"/>
    <col min="12" max="13" width="9" style="47" bestFit="1" customWidth="1"/>
    <col min="14" max="24" width="10" style="100" customWidth="1"/>
    <col min="25" max="28" width="9.109375" style="100" customWidth="1"/>
    <col min="29" max="34" width="4.33203125" style="100" customWidth="1"/>
    <col min="35" max="16384" width="9" style="100"/>
  </cols>
  <sheetData>
    <row r="1" spans="1:13" ht="15" customHeight="1" x14ac:dyDescent="0.2">
      <c r="A1" s="110"/>
      <c r="B1" s="101"/>
      <c r="C1" s="109"/>
      <c r="D1" s="101"/>
      <c r="E1" s="101"/>
      <c r="G1" s="108"/>
      <c r="I1" s="108"/>
      <c r="K1" s="108"/>
      <c r="M1" s="32" t="s">
        <v>187</v>
      </c>
    </row>
    <row r="2" spans="1:13" s="107" customFormat="1" ht="15" customHeight="1" x14ac:dyDescent="0.2">
      <c r="A2" s="244" t="s">
        <v>186</v>
      </c>
      <c r="B2" s="245" t="s">
        <v>185</v>
      </c>
      <c r="C2" s="246" t="s">
        <v>184</v>
      </c>
      <c r="D2" s="235" t="s">
        <v>183</v>
      </c>
      <c r="E2" s="236"/>
      <c r="F2" s="235" t="s">
        <v>182</v>
      </c>
      <c r="G2" s="236"/>
      <c r="H2" s="235" t="s">
        <v>181</v>
      </c>
      <c r="I2" s="236"/>
      <c r="J2" s="235" t="s">
        <v>180</v>
      </c>
      <c r="K2" s="236"/>
      <c r="L2" s="228" t="s">
        <v>50</v>
      </c>
      <c r="M2" s="228"/>
    </row>
    <row r="3" spans="1:13" ht="15" customHeight="1" x14ac:dyDescent="0.2">
      <c r="A3" s="244"/>
      <c r="B3" s="245"/>
      <c r="C3" s="246"/>
      <c r="D3" s="106" t="s">
        <v>225</v>
      </c>
      <c r="E3" s="106" t="s">
        <v>224</v>
      </c>
      <c r="F3" s="106" t="s">
        <v>225</v>
      </c>
      <c r="G3" s="106" t="s">
        <v>224</v>
      </c>
      <c r="H3" s="106" t="s">
        <v>225</v>
      </c>
      <c r="I3" s="106" t="s">
        <v>224</v>
      </c>
      <c r="J3" s="106" t="s">
        <v>225</v>
      </c>
      <c r="K3" s="106" t="s">
        <v>224</v>
      </c>
      <c r="L3" s="39" t="s">
        <v>179</v>
      </c>
      <c r="M3" s="39" t="s">
        <v>178</v>
      </c>
    </row>
    <row r="4" spans="1:13" ht="16.5" customHeight="1" x14ac:dyDescent="0.2">
      <c r="A4" s="237" t="s">
        <v>223</v>
      </c>
      <c r="B4" s="243" t="s">
        <v>222</v>
      </c>
      <c r="C4" s="105" t="s">
        <v>221</v>
      </c>
      <c r="D4" s="104">
        <v>307</v>
      </c>
      <c r="E4" s="104">
        <v>89078</v>
      </c>
      <c r="F4" s="104">
        <v>306</v>
      </c>
      <c r="G4" s="104">
        <v>79883</v>
      </c>
      <c r="H4" s="104">
        <v>275</v>
      </c>
      <c r="I4" s="104">
        <v>48626</v>
      </c>
      <c r="J4" s="104">
        <v>306</v>
      </c>
      <c r="K4" s="104">
        <v>66693</v>
      </c>
      <c r="L4" s="37">
        <v>316</v>
      </c>
      <c r="M4" s="37">
        <v>74636</v>
      </c>
    </row>
    <row r="5" spans="1:13" ht="16.5" customHeight="1" x14ac:dyDescent="0.2">
      <c r="A5" s="238"/>
      <c r="B5" s="243"/>
      <c r="C5" s="105" t="s">
        <v>220</v>
      </c>
      <c r="D5" s="104">
        <v>8</v>
      </c>
      <c r="E5" s="104">
        <v>329</v>
      </c>
      <c r="F5" s="104">
        <v>12</v>
      </c>
      <c r="G5" s="104">
        <v>240</v>
      </c>
      <c r="H5" s="104" t="s">
        <v>56</v>
      </c>
      <c r="I5" s="104" t="s">
        <v>56</v>
      </c>
      <c r="J5" s="104" t="s">
        <v>56</v>
      </c>
      <c r="K5" s="104" t="s">
        <v>56</v>
      </c>
      <c r="L5" s="104" t="s">
        <v>56</v>
      </c>
      <c r="M5" s="104" t="s">
        <v>56</v>
      </c>
    </row>
    <row r="6" spans="1:13" ht="16.5" customHeight="1" x14ac:dyDescent="0.2">
      <c r="A6" s="238"/>
      <c r="B6" s="243"/>
      <c r="C6" s="105" t="s">
        <v>219</v>
      </c>
      <c r="D6" s="104">
        <v>101</v>
      </c>
      <c r="E6" s="104">
        <v>3498</v>
      </c>
      <c r="F6" s="104">
        <v>86</v>
      </c>
      <c r="G6" s="104">
        <v>2281</v>
      </c>
      <c r="H6" s="104">
        <v>30</v>
      </c>
      <c r="I6" s="104">
        <v>416</v>
      </c>
      <c r="J6" s="104">
        <v>42</v>
      </c>
      <c r="K6" s="104">
        <v>1427</v>
      </c>
      <c r="L6" s="37">
        <v>62</v>
      </c>
      <c r="M6" s="37">
        <v>2381</v>
      </c>
    </row>
    <row r="7" spans="1:13" ht="16.5" customHeight="1" x14ac:dyDescent="0.2">
      <c r="A7" s="238"/>
      <c r="B7" s="243"/>
      <c r="C7" s="105" t="s">
        <v>218</v>
      </c>
      <c r="D7" s="104">
        <v>169</v>
      </c>
      <c r="E7" s="104">
        <v>3034</v>
      </c>
      <c r="F7" s="104">
        <v>152</v>
      </c>
      <c r="G7" s="104">
        <v>3165</v>
      </c>
      <c r="H7" s="104">
        <v>161</v>
      </c>
      <c r="I7" s="104">
        <v>5801</v>
      </c>
      <c r="J7" s="104">
        <v>164</v>
      </c>
      <c r="K7" s="104">
        <v>5653</v>
      </c>
      <c r="L7" s="37">
        <v>178</v>
      </c>
      <c r="M7" s="37">
        <v>5692</v>
      </c>
    </row>
    <row r="8" spans="1:13" ht="16.5" customHeight="1" x14ac:dyDescent="0.2">
      <c r="A8" s="238"/>
      <c r="B8" s="243"/>
      <c r="C8" s="105" t="s">
        <v>217</v>
      </c>
      <c r="D8" s="104">
        <v>243</v>
      </c>
      <c r="E8" s="104">
        <v>29509</v>
      </c>
      <c r="F8" s="104">
        <v>237</v>
      </c>
      <c r="G8" s="104">
        <v>29809</v>
      </c>
      <c r="H8" s="104">
        <v>210</v>
      </c>
      <c r="I8" s="104">
        <v>25856</v>
      </c>
      <c r="J8" s="104">
        <v>236</v>
      </c>
      <c r="K8" s="104">
        <v>23611</v>
      </c>
      <c r="L8" s="37">
        <v>236</v>
      </c>
      <c r="M8" s="37">
        <v>30532</v>
      </c>
    </row>
    <row r="9" spans="1:13" ht="16.5" customHeight="1" x14ac:dyDescent="0.2">
      <c r="A9" s="238"/>
      <c r="B9" s="243"/>
      <c r="C9" s="105" t="s">
        <v>216</v>
      </c>
      <c r="D9" s="104">
        <v>23</v>
      </c>
      <c r="E9" s="104">
        <v>1020</v>
      </c>
      <c r="F9" s="104">
        <v>12</v>
      </c>
      <c r="G9" s="104">
        <v>2435</v>
      </c>
      <c r="H9" s="104">
        <v>2</v>
      </c>
      <c r="I9" s="104">
        <v>136</v>
      </c>
      <c r="J9" s="104">
        <v>6</v>
      </c>
      <c r="K9" s="104">
        <v>345</v>
      </c>
      <c r="L9" s="37">
        <v>4</v>
      </c>
      <c r="M9" s="37">
        <v>460</v>
      </c>
    </row>
    <row r="10" spans="1:13" ht="16.5" customHeight="1" x14ac:dyDescent="0.2">
      <c r="A10" s="238"/>
      <c r="B10" s="243"/>
      <c r="C10" s="105" t="s">
        <v>215</v>
      </c>
      <c r="D10" s="104">
        <v>120</v>
      </c>
      <c r="E10" s="104">
        <v>1020</v>
      </c>
      <c r="F10" s="104">
        <v>134</v>
      </c>
      <c r="G10" s="104">
        <v>4427</v>
      </c>
      <c r="H10" s="104">
        <v>136</v>
      </c>
      <c r="I10" s="104">
        <v>4351</v>
      </c>
      <c r="J10" s="104">
        <v>108</v>
      </c>
      <c r="K10" s="104">
        <v>4176</v>
      </c>
      <c r="L10" s="37">
        <v>122</v>
      </c>
      <c r="M10" s="37">
        <v>3556</v>
      </c>
    </row>
    <row r="11" spans="1:13" ht="16.5" customHeight="1" x14ac:dyDescent="0.2">
      <c r="A11" s="238"/>
      <c r="B11" s="241" t="s">
        <v>214</v>
      </c>
      <c r="C11" s="105" t="s">
        <v>213</v>
      </c>
      <c r="D11" s="104">
        <v>307</v>
      </c>
      <c r="E11" s="104">
        <v>87741</v>
      </c>
      <c r="F11" s="104">
        <v>307</v>
      </c>
      <c r="G11" s="104">
        <v>84004</v>
      </c>
      <c r="H11" s="104">
        <v>276</v>
      </c>
      <c r="I11" s="104">
        <v>50234</v>
      </c>
      <c r="J11" s="104">
        <v>304</v>
      </c>
      <c r="K11" s="104">
        <v>63545</v>
      </c>
      <c r="L11" s="37">
        <v>306</v>
      </c>
      <c r="M11" s="37">
        <v>70406</v>
      </c>
    </row>
    <row r="12" spans="1:13" ht="16.5" customHeight="1" x14ac:dyDescent="0.2">
      <c r="A12" s="238"/>
      <c r="B12" s="241"/>
      <c r="C12" s="105" t="s">
        <v>212</v>
      </c>
      <c r="D12" s="104">
        <v>187</v>
      </c>
      <c r="E12" s="104">
        <v>3684</v>
      </c>
      <c r="F12" s="104" t="s">
        <v>56</v>
      </c>
      <c r="G12" s="104" t="s">
        <v>56</v>
      </c>
      <c r="H12" s="104" t="s">
        <v>56</v>
      </c>
      <c r="I12" s="104" t="s">
        <v>56</v>
      </c>
      <c r="J12" s="104" t="s">
        <v>56</v>
      </c>
      <c r="K12" s="104" t="s">
        <v>56</v>
      </c>
      <c r="L12" s="104" t="s">
        <v>56</v>
      </c>
      <c r="M12" s="104" t="s">
        <v>56</v>
      </c>
    </row>
    <row r="13" spans="1:13" ht="16.5" customHeight="1" x14ac:dyDescent="0.2">
      <c r="A13" s="238"/>
      <c r="B13" s="241"/>
      <c r="C13" s="105" t="s">
        <v>211</v>
      </c>
      <c r="D13" s="104">
        <v>303</v>
      </c>
      <c r="E13" s="104">
        <v>18509</v>
      </c>
      <c r="F13" s="104">
        <v>307</v>
      </c>
      <c r="G13" s="104">
        <v>11920</v>
      </c>
      <c r="H13" s="104">
        <v>271</v>
      </c>
      <c r="I13" s="104">
        <v>6947</v>
      </c>
      <c r="J13" s="104">
        <v>304</v>
      </c>
      <c r="K13" s="104">
        <v>10182</v>
      </c>
      <c r="L13" s="37">
        <v>306</v>
      </c>
      <c r="M13" s="37">
        <v>16650</v>
      </c>
    </row>
    <row r="14" spans="1:13" ht="16.5" customHeight="1" x14ac:dyDescent="0.2">
      <c r="A14" s="238"/>
      <c r="B14" s="241"/>
      <c r="C14" s="105" t="s">
        <v>210</v>
      </c>
      <c r="D14" s="104">
        <v>274</v>
      </c>
      <c r="E14" s="104">
        <v>8149</v>
      </c>
      <c r="F14" s="104">
        <v>359</v>
      </c>
      <c r="G14" s="104">
        <v>12466</v>
      </c>
      <c r="H14" s="104">
        <v>326</v>
      </c>
      <c r="I14" s="104">
        <v>5420</v>
      </c>
      <c r="J14" s="104">
        <v>128</v>
      </c>
      <c r="K14" s="104">
        <v>8425</v>
      </c>
      <c r="L14" s="37">
        <v>152</v>
      </c>
      <c r="M14" s="37">
        <v>7120</v>
      </c>
    </row>
    <row r="15" spans="1:13" ht="16.5" customHeight="1" x14ac:dyDescent="0.2">
      <c r="A15" s="238"/>
      <c r="B15" s="240" t="s">
        <v>209</v>
      </c>
      <c r="C15" s="105" t="s">
        <v>208</v>
      </c>
      <c r="D15" s="104">
        <v>307</v>
      </c>
      <c r="E15" s="104">
        <v>16501</v>
      </c>
      <c r="F15" s="104">
        <v>318</v>
      </c>
      <c r="G15" s="104">
        <v>14109</v>
      </c>
      <c r="H15" s="104">
        <v>249</v>
      </c>
      <c r="I15" s="104">
        <v>10042</v>
      </c>
      <c r="J15" s="104">
        <v>307</v>
      </c>
      <c r="K15" s="104">
        <v>12280</v>
      </c>
      <c r="L15" s="37">
        <v>307</v>
      </c>
      <c r="M15" s="37">
        <v>13113</v>
      </c>
    </row>
    <row r="16" spans="1:13" ht="16.5" customHeight="1" x14ac:dyDescent="0.2">
      <c r="A16" s="238"/>
      <c r="B16" s="241"/>
      <c r="C16" s="105" t="s">
        <v>207</v>
      </c>
      <c r="D16" s="104">
        <v>307</v>
      </c>
      <c r="E16" s="104">
        <v>5171</v>
      </c>
      <c r="F16" s="104">
        <v>359</v>
      </c>
      <c r="G16" s="104">
        <v>5200</v>
      </c>
      <c r="H16" s="104">
        <v>295</v>
      </c>
      <c r="I16" s="104">
        <v>4655</v>
      </c>
      <c r="J16" s="104">
        <v>307</v>
      </c>
      <c r="K16" s="104">
        <v>4456</v>
      </c>
      <c r="L16" s="37">
        <v>307</v>
      </c>
      <c r="M16" s="37">
        <v>4144</v>
      </c>
    </row>
    <row r="17" spans="1:13" ht="16.5" customHeight="1" x14ac:dyDescent="0.2">
      <c r="A17" s="238"/>
      <c r="B17" s="241"/>
      <c r="C17" s="105" t="s">
        <v>206</v>
      </c>
      <c r="D17" s="104">
        <v>307</v>
      </c>
      <c r="E17" s="104">
        <v>941</v>
      </c>
      <c r="F17" s="104">
        <v>318</v>
      </c>
      <c r="G17" s="104">
        <v>667</v>
      </c>
      <c r="H17" s="104">
        <v>251</v>
      </c>
      <c r="I17" s="104">
        <v>633</v>
      </c>
      <c r="J17" s="104">
        <v>307</v>
      </c>
      <c r="K17" s="104">
        <v>610</v>
      </c>
      <c r="L17" s="37">
        <v>307</v>
      </c>
      <c r="M17" s="37">
        <v>818</v>
      </c>
    </row>
    <row r="18" spans="1:13" ht="16.5" customHeight="1" x14ac:dyDescent="0.2">
      <c r="A18" s="238"/>
      <c r="B18" s="241"/>
      <c r="C18" s="105" t="s">
        <v>205</v>
      </c>
      <c r="D18" s="104">
        <v>244</v>
      </c>
      <c r="E18" s="104">
        <f>40900+375</f>
        <v>41275</v>
      </c>
      <c r="F18" s="104">
        <v>305</v>
      </c>
      <c r="G18" s="104">
        <f>40458+380</f>
        <v>40838</v>
      </c>
      <c r="H18" s="104">
        <v>210</v>
      </c>
      <c r="I18" s="104">
        <v>29903</v>
      </c>
      <c r="J18" s="104">
        <v>237</v>
      </c>
      <c r="K18" s="104">
        <v>32289</v>
      </c>
      <c r="L18" s="37">
        <v>237</v>
      </c>
      <c r="M18" s="37">
        <v>35415</v>
      </c>
    </row>
    <row r="19" spans="1:13" ht="16.5" customHeight="1" x14ac:dyDescent="0.2">
      <c r="A19" s="239"/>
      <c r="B19" s="242"/>
      <c r="C19" s="105" t="s">
        <v>204</v>
      </c>
      <c r="D19" s="104">
        <v>365</v>
      </c>
      <c r="E19" s="104">
        <v>4995</v>
      </c>
      <c r="F19" s="104">
        <v>366</v>
      </c>
      <c r="G19" s="104">
        <v>5302</v>
      </c>
      <c r="H19" s="104">
        <v>348</v>
      </c>
      <c r="I19" s="104">
        <v>4209</v>
      </c>
      <c r="J19" s="104">
        <v>358</v>
      </c>
      <c r="K19" s="104">
        <v>5407</v>
      </c>
      <c r="L19" s="37">
        <v>365</v>
      </c>
      <c r="M19" s="37">
        <v>4770</v>
      </c>
    </row>
    <row r="20" spans="1:13" ht="16.5" customHeight="1" x14ac:dyDescent="0.2">
      <c r="A20" s="237" t="s">
        <v>203</v>
      </c>
      <c r="B20" s="240" t="s">
        <v>202</v>
      </c>
      <c r="C20" s="105" t="s">
        <v>201</v>
      </c>
      <c r="D20" s="104">
        <v>65</v>
      </c>
      <c r="E20" s="104">
        <v>2112</v>
      </c>
      <c r="F20" s="104">
        <v>48</v>
      </c>
      <c r="G20" s="104">
        <v>1371</v>
      </c>
      <c r="H20" s="104">
        <v>34</v>
      </c>
      <c r="I20" s="104">
        <v>511</v>
      </c>
      <c r="J20" s="104">
        <v>24</v>
      </c>
      <c r="K20" s="104">
        <v>277</v>
      </c>
      <c r="L20" s="37" t="s">
        <v>56</v>
      </c>
      <c r="M20" s="37" t="s">
        <v>56</v>
      </c>
    </row>
    <row r="21" spans="1:13" ht="16.5" customHeight="1" x14ac:dyDescent="0.2">
      <c r="A21" s="238"/>
      <c r="B21" s="241"/>
      <c r="C21" s="105" t="s">
        <v>200</v>
      </c>
      <c r="D21" s="104">
        <v>164</v>
      </c>
      <c r="E21" s="104">
        <v>2989</v>
      </c>
      <c r="F21" s="104">
        <v>155</v>
      </c>
      <c r="G21" s="104">
        <v>2597</v>
      </c>
      <c r="H21" s="104">
        <v>141</v>
      </c>
      <c r="I21" s="104">
        <v>1829</v>
      </c>
      <c r="J21" s="104">
        <v>135</v>
      </c>
      <c r="K21" s="104">
        <v>1499</v>
      </c>
      <c r="L21" s="37">
        <v>158</v>
      </c>
      <c r="M21" s="37">
        <v>2571</v>
      </c>
    </row>
    <row r="22" spans="1:13" ht="16.5" customHeight="1" x14ac:dyDescent="0.2">
      <c r="A22" s="238"/>
      <c r="B22" s="241"/>
      <c r="C22" s="105" t="s">
        <v>199</v>
      </c>
      <c r="D22" s="104">
        <v>69</v>
      </c>
      <c r="E22" s="104">
        <v>3437</v>
      </c>
      <c r="F22" s="104">
        <v>54</v>
      </c>
      <c r="G22" s="104">
        <v>1702</v>
      </c>
      <c r="H22" s="104">
        <v>35</v>
      </c>
      <c r="I22" s="104">
        <v>1162</v>
      </c>
      <c r="J22" s="104">
        <v>45</v>
      </c>
      <c r="K22" s="104">
        <v>1788</v>
      </c>
      <c r="L22" s="37">
        <v>36</v>
      </c>
      <c r="M22" s="37">
        <v>699</v>
      </c>
    </row>
    <row r="23" spans="1:13" ht="16.5" customHeight="1" x14ac:dyDescent="0.2">
      <c r="A23" s="238"/>
      <c r="B23" s="241"/>
      <c r="C23" s="105" t="s">
        <v>198</v>
      </c>
      <c r="D23" s="104">
        <v>127</v>
      </c>
      <c r="E23" s="104">
        <v>2476</v>
      </c>
      <c r="F23" s="104">
        <v>107</v>
      </c>
      <c r="G23" s="104">
        <v>2101</v>
      </c>
      <c r="H23" s="104">
        <v>142</v>
      </c>
      <c r="I23" s="104">
        <v>2972</v>
      </c>
      <c r="J23" s="104">
        <v>133</v>
      </c>
      <c r="K23" s="104">
        <v>2702</v>
      </c>
      <c r="L23" s="37">
        <v>134</v>
      </c>
      <c r="M23" s="37">
        <v>2589</v>
      </c>
    </row>
    <row r="24" spans="1:13" ht="16.5" customHeight="1" x14ac:dyDescent="0.2">
      <c r="A24" s="238"/>
      <c r="B24" s="241"/>
      <c r="C24" s="105" t="s">
        <v>197</v>
      </c>
      <c r="D24" s="104">
        <v>30</v>
      </c>
      <c r="E24" s="104">
        <v>1062</v>
      </c>
      <c r="F24" s="104">
        <v>32</v>
      </c>
      <c r="G24" s="104">
        <v>907</v>
      </c>
      <c r="H24" s="104">
        <v>21</v>
      </c>
      <c r="I24" s="104">
        <v>277</v>
      </c>
      <c r="J24" s="104">
        <v>21</v>
      </c>
      <c r="K24" s="104">
        <v>318</v>
      </c>
      <c r="L24" s="37">
        <v>23</v>
      </c>
      <c r="M24" s="37">
        <v>335</v>
      </c>
    </row>
    <row r="25" spans="1:13" ht="16.5" customHeight="1" x14ac:dyDescent="0.2">
      <c r="A25" s="238"/>
      <c r="B25" s="241"/>
      <c r="C25" s="105" t="s">
        <v>196</v>
      </c>
      <c r="D25" s="104">
        <v>219</v>
      </c>
      <c r="E25" s="104">
        <v>4850</v>
      </c>
      <c r="F25" s="104">
        <v>204</v>
      </c>
      <c r="G25" s="104">
        <v>3987</v>
      </c>
      <c r="H25" s="104">
        <v>178</v>
      </c>
      <c r="I25" s="104">
        <v>2785</v>
      </c>
      <c r="J25" s="104">
        <v>186</v>
      </c>
      <c r="K25" s="104">
        <v>2325</v>
      </c>
      <c r="L25" s="37">
        <v>238</v>
      </c>
      <c r="M25" s="37">
        <v>2696</v>
      </c>
    </row>
    <row r="26" spans="1:13" ht="16.5" customHeight="1" x14ac:dyDescent="0.2">
      <c r="A26" s="238"/>
      <c r="B26" s="241"/>
      <c r="C26" s="105" t="s">
        <v>195</v>
      </c>
      <c r="D26" s="104">
        <v>146</v>
      </c>
      <c r="E26" s="104">
        <v>1805</v>
      </c>
      <c r="F26" s="104">
        <v>172</v>
      </c>
      <c r="G26" s="104">
        <v>2066</v>
      </c>
      <c r="H26" s="104">
        <v>161</v>
      </c>
      <c r="I26" s="104">
        <v>3299</v>
      </c>
      <c r="J26" s="104">
        <v>155</v>
      </c>
      <c r="K26" s="104">
        <v>3639</v>
      </c>
      <c r="L26" s="37">
        <v>173</v>
      </c>
      <c r="M26" s="37">
        <v>3058</v>
      </c>
    </row>
    <row r="27" spans="1:13" ht="16.5" customHeight="1" x14ac:dyDescent="0.2">
      <c r="A27" s="238"/>
      <c r="B27" s="241"/>
      <c r="C27" s="105" t="s">
        <v>194</v>
      </c>
      <c r="D27" s="104">
        <v>8</v>
      </c>
      <c r="E27" s="104">
        <v>242</v>
      </c>
      <c r="F27" s="104">
        <v>1</v>
      </c>
      <c r="G27" s="104">
        <v>12</v>
      </c>
      <c r="H27" s="104">
        <v>1</v>
      </c>
      <c r="I27" s="104">
        <v>45</v>
      </c>
      <c r="J27" s="104">
        <v>18</v>
      </c>
      <c r="K27" s="104">
        <v>300</v>
      </c>
      <c r="L27" s="37">
        <v>53</v>
      </c>
      <c r="M27" s="37">
        <v>1017</v>
      </c>
    </row>
    <row r="28" spans="1:13" ht="16.5" customHeight="1" x14ac:dyDescent="0.2">
      <c r="A28" s="239"/>
      <c r="B28" s="242"/>
      <c r="C28" s="105" t="s">
        <v>193</v>
      </c>
      <c r="D28" s="104">
        <v>207</v>
      </c>
      <c r="E28" s="104">
        <v>2881</v>
      </c>
      <c r="F28" s="104">
        <v>210</v>
      </c>
      <c r="G28" s="104">
        <v>3129</v>
      </c>
      <c r="H28" s="104">
        <v>157</v>
      </c>
      <c r="I28" s="104">
        <v>2624</v>
      </c>
      <c r="J28" s="104">
        <v>163</v>
      </c>
      <c r="K28" s="104">
        <v>2528</v>
      </c>
      <c r="L28" s="37">
        <v>182</v>
      </c>
      <c r="M28" s="37">
        <v>2527</v>
      </c>
    </row>
    <row r="29" spans="1:13" ht="15" customHeight="1" x14ac:dyDescent="0.2"/>
    <row r="30" spans="1:13" ht="15" customHeight="1" x14ac:dyDescent="0.2"/>
    <row r="31" spans="1:13" ht="15" customHeight="1" x14ac:dyDescent="0.2"/>
    <row r="32" spans="1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</sheetData>
  <mergeCells count="14">
    <mergeCell ref="J2:K2"/>
    <mergeCell ref="L2:M2"/>
    <mergeCell ref="A4:A19"/>
    <mergeCell ref="B4:B10"/>
    <mergeCell ref="B11:B14"/>
    <mergeCell ref="B15:B19"/>
    <mergeCell ref="A2:A3"/>
    <mergeCell ref="B2:B3"/>
    <mergeCell ref="C2:C3"/>
    <mergeCell ref="H2:I2"/>
    <mergeCell ref="A20:A28"/>
    <mergeCell ref="B20:B28"/>
    <mergeCell ref="D2:E2"/>
    <mergeCell ref="F2:G2"/>
  </mergeCells>
  <phoneticPr fontId="3"/>
  <pageMargins left="0.78740157480314965" right="0.78740157480314965" top="0.78740157480314965" bottom="0.78740157480314965" header="0.51181102362204722" footer="0.51181102362204722"/>
  <pageSetup paperSize="9" firstPageNumber="0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0FEA-CAD8-45BB-BC3F-E66779EBDFD3}">
  <dimension ref="A1:M106"/>
  <sheetViews>
    <sheetView showGridLines="0" zoomScaleNormal="100" zoomScaleSheetLayoutView="100" workbookViewId="0"/>
  </sheetViews>
  <sheetFormatPr defaultColWidth="9" defaultRowHeight="10.8" x14ac:dyDescent="0.2"/>
  <cols>
    <col min="1" max="1" width="3.77734375" style="1" customWidth="1"/>
    <col min="2" max="2" width="3.77734375" style="111" customWidth="1"/>
    <col min="3" max="3" width="27.109375" style="112" customWidth="1"/>
    <col min="4" max="5" width="9" style="111" bestFit="1" customWidth="1"/>
    <col min="6" max="13" width="9" style="47" bestFit="1" customWidth="1"/>
    <col min="14" max="24" width="10" style="111" customWidth="1"/>
    <col min="25" max="28" width="9.109375" style="111" customWidth="1"/>
    <col min="29" max="34" width="4.33203125" style="111" customWidth="1"/>
    <col min="35" max="16384" width="9" style="111"/>
  </cols>
  <sheetData>
    <row r="1" spans="1:13" ht="15" customHeight="1" x14ac:dyDescent="0.2">
      <c r="G1" s="32"/>
      <c r="I1" s="32"/>
      <c r="K1" s="32"/>
      <c r="M1" s="32" t="s">
        <v>187</v>
      </c>
    </row>
    <row r="2" spans="1:13" ht="15" customHeight="1" x14ac:dyDescent="0.2">
      <c r="A2" s="209" t="s">
        <v>186</v>
      </c>
      <c r="B2" s="253" t="s">
        <v>185</v>
      </c>
      <c r="C2" s="253" t="s">
        <v>184</v>
      </c>
      <c r="D2" s="247" t="s">
        <v>183</v>
      </c>
      <c r="E2" s="248"/>
      <c r="F2" s="247" t="s">
        <v>182</v>
      </c>
      <c r="G2" s="248"/>
      <c r="H2" s="247" t="s">
        <v>181</v>
      </c>
      <c r="I2" s="248"/>
      <c r="J2" s="247" t="s">
        <v>180</v>
      </c>
      <c r="K2" s="248"/>
      <c r="L2" s="228" t="s">
        <v>50</v>
      </c>
      <c r="M2" s="228"/>
    </row>
    <row r="3" spans="1:13" ht="15" customHeight="1" x14ac:dyDescent="0.2">
      <c r="A3" s="209"/>
      <c r="B3" s="253"/>
      <c r="C3" s="253"/>
      <c r="D3" s="39" t="s">
        <v>225</v>
      </c>
      <c r="E3" s="39" t="s">
        <v>224</v>
      </c>
      <c r="F3" s="39" t="s">
        <v>225</v>
      </c>
      <c r="G3" s="39" t="s">
        <v>224</v>
      </c>
      <c r="H3" s="39" t="s">
        <v>225</v>
      </c>
      <c r="I3" s="39" t="s">
        <v>224</v>
      </c>
      <c r="J3" s="39" t="s">
        <v>225</v>
      </c>
      <c r="K3" s="39" t="s">
        <v>224</v>
      </c>
      <c r="L3" s="39" t="s">
        <v>179</v>
      </c>
      <c r="M3" s="39" t="s">
        <v>178</v>
      </c>
    </row>
    <row r="4" spans="1:13" s="100" customFormat="1" ht="16.5" customHeight="1" x14ac:dyDescent="0.2">
      <c r="A4" s="203"/>
      <c r="B4" s="250"/>
      <c r="C4" s="105" t="s">
        <v>252</v>
      </c>
      <c r="D4" s="104">
        <v>99</v>
      </c>
      <c r="E4" s="104">
        <v>2063</v>
      </c>
      <c r="F4" s="104">
        <v>81</v>
      </c>
      <c r="G4" s="104">
        <v>1878</v>
      </c>
      <c r="H4" s="104">
        <v>53</v>
      </c>
      <c r="I4" s="104">
        <v>1082</v>
      </c>
      <c r="J4" s="104">
        <v>68</v>
      </c>
      <c r="K4" s="104">
        <v>1776</v>
      </c>
      <c r="L4" s="37">
        <v>74</v>
      </c>
      <c r="M4" s="37">
        <v>1609</v>
      </c>
    </row>
    <row r="5" spans="1:13" s="100" customFormat="1" ht="16.5" customHeight="1" x14ac:dyDescent="0.2">
      <c r="A5" s="203"/>
      <c r="B5" s="250"/>
      <c r="C5" s="105" t="s">
        <v>251</v>
      </c>
      <c r="D5" s="104">
        <v>200</v>
      </c>
      <c r="E5" s="104">
        <v>3623</v>
      </c>
      <c r="F5" s="104">
        <v>186</v>
      </c>
      <c r="G5" s="104">
        <v>3629</v>
      </c>
      <c r="H5" s="104">
        <v>115</v>
      </c>
      <c r="I5" s="104">
        <v>2115</v>
      </c>
      <c r="J5" s="104">
        <v>133</v>
      </c>
      <c r="K5" s="104">
        <v>2237</v>
      </c>
      <c r="L5" s="37">
        <v>154</v>
      </c>
      <c r="M5" s="37">
        <v>2206</v>
      </c>
    </row>
    <row r="6" spans="1:13" ht="15" customHeight="1" x14ac:dyDescent="0.2">
      <c r="A6" s="203"/>
      <c r="B6" s="250"/>
      <c r="C6" s="118" t="s">
        <v>250</v>
      </c>
      <c r="D6" s="117">
        <v>200</v>
      </c>
      <c r="E6" s="117">
        <v>3100</v>
      </c>
      <c r="F6" s="117">
        <v>107</v>
      </c>
      <c r="G6" s="117">
        <v>2133</v>
      </c>
      <c r="H6" s="104">
        <v>99</v>
      </c>
      <c r="I6" s="104">
        <v>1713</v>
      </c>
      <c r="J6" s="104">
        <v>90</v>
      </c>
      <c r="K6" s="104">
        <v>1483</v>
      </c>
      <c r="L6" s="37">
        <v>89</v>
      </c>
      <c r="M6" s="37">
        <v>1431</v>
      </c>
    </row>
    <row r="7" spans="1:13" ht="16.5" customHeight="1" x14ac:dyDescent="0.2">
      <c r="A7" s="203"/>
      <c r="B7" s="250"/>
      <c r="C7" s="114" t="s">
        <v>249</v>
      </c>
      <c r="D7" s="37">
        <v>47</v>
      </c>
      <c r="E7" s="37">
        <v>905</v>
      </c>
      <c r="F7" s="37">
        <v>47</v>
      </c>
      <c r="G7" s="37">
        <v>910</v>
      </c>
      <c r="H7" s="104">
        <v>36</v>
      </c>
      <c r="I7" s="104">
        <v>773</v>
      </c>
      <c r="J7" s="104">
        <v>71</v>
      </c>
      <c r="K7" s="104">
        <v>1527</v>
      </c>
      <c r="L7" s="37">
        <v>75</v>
      </c>
      <c r="M7" s="37">
        <v>1961</v>
      </c>
    </row>
    <row r="8" spans="1:13" ht="16.5" customHeight="1" x14ac:dyDescent="0.2">
      <c r="A8" s="203"/>
      <c r="B8" s="250"/>
      <c r="C8" s="114" t="s">
        <v>248</v>
      </c>
      <c r="D8" s="37">
        <v>232</v>
      </c>
      <c r="E8" s="37">
        <v>3829</v>
      </c>
      <c r="F8" s="37">
        <v>198</v>
      </c>
      <c r="G8" s="37">
        <v>3913</v>
      </c>
      <c r="H8" s="104">
        <v>159</v>
      </c>
      <c r="I8" s="104">
        <v>2511</v>
      </c>
      <c r="J8" s="104">
        <v>182</v>
      </c>
      <c r="K8" s="104">
        <v>2814</v>
      </c>
      <c r="L8" s="37">
        <v>209</v>
      </c>
      <c r="M8" s="37">
        <v>3893</v>
      </c>
    </row>
    <row r="9" spans="1:13" ht="16.5" customHeight="1" x14ac:dyDescent="0.2">
      <c r="A9" s="203"/>
      <c r="B9" s="250"/>
      <c r="C9" s="116" t="s">
        <v>247</v>
      </c>
      <c r="D9" s="37">
        <v>228</v>
      </c>
      <c r="E9" s="37">
        <v>5752</v>
      </c>
      <c r="F9" s="37">
        <v>198</v>
      </c>
      <c r="G9" s="37">
        <v>5646</v>
      </c>
      <c r="H9" s="104">
        <v>183</v>
      </c>
      <c r="I9" s="104">
        <v>4313</v>
      </c>
      <c r="J9" s="104">
        <v>208</v>
      </c>
      <c r="K9" s="104">
        <v>4522</v>
      </c>
      <c r="L9" s="37">
        <v>191</v>
      </c>
      <c r="M9" s="37">
        <v>5137</v>
      </c>
    </row>
    <row r="10" spans="1:13" ht="16.5" customHeight="1" x14ac:dyDescent="0.2">
      <c r="A10" s="203"/>
      <c r="B10" s="251"/>
      <c r="C10" s="116" t="s">
        <v>246</v>
      </c>
      <c r="D10" s="37">
        <v>114</v>
      </c>
      <c r="E10" s="37">
        <v>2233</v>
      </c>
      <c r="F10" s="37">
        <v>120</v>
      </c>
      <c r="G10" s="37">
        <v>3198</v>
      </c>
      <c r="H10" s="104">
        <v>84</v>
      </c>
      <c r="I10" s="104">
        <v>2331</v>
      </c>
      <c r="J10" s="104">
        <v>115</v>
      </c>
      <c r="K10" s="104">
        <v>3274</v>
      </c>
      <c r="L10" s="37">
        <v>112</v>
      </c>
      <c r="M10" s="37">
        <v>2825</v>
      </c>
    </row>
    <row r="11" spans="1:13" ht="16.5" customHeight="1" x14ac:dyDescent="0.2">
      <c r="A11" s="203"/>
      <c r="B11" s="252" t="s">
        <v>164</v>
      </c>
      <c r="C11" s="116" t="s">
        <v>245</v>
      </c>
      <c r="D11" s="37">
        <v>100</v>
      </c>
      <c r="E11" s="37">
        <v>4496</v>
      </c>
      <c r="F11" s="37">
        <v>114</v>
      </c>
      <c r="G11" s="37">
        <v>5265</v>
      </c>
      <c r="H11" s="104">
        <v>85</v>
      </c>
      <c r="I11" s="104">
        <v>4154</v>
      </c>
      <c r="J11" s="104">
        <v>106</v>
      </c>
      <c r="K11" s="104">
        <v>4440</v>
      </c>
      <c r="L11" s="37">
        <v>104</v>
      </c>
      <c r="M11" s="37">
        <v>3724</v>
      </c>
    </row>
    <row r="12" spans="1:13" ht="16.5" customHeight="1" x14ac:dyDescent="0.2">
      <c r="A12" s="203"/>
      <c r="B12" s="252"/>
      <c r="C12" s="114" t="s">
        <v>244</v>
      </c>
      <c r="D12" s="37">
        <v>234</v>
      </c>
      <c r="E12" s="37">
        <v>7530</v>
      </c>
      <c r="F12" s="37">
        <v>187</v>
      </c>
      <c r="G12" s="37">
        <v>5903</v>
      </c>
      <c r="H12" s="104">
        <v>177</v>
      </c>
      <c r="I12" s="104">
        <v>5206</v>
      </c>
      <c r="J12" s="104">
        <v>174</v>
      </c>
      <c r="K12" s="104">
        <v>5879</v>
      </c>
      <c r="L12" s="37">
        <v>204</v>
      </c>
      <c r="M12" s="37">
        <v>5914</v>
      </c>
    </row>
    <row r="13" spans="1:13" ht="16.5" customHeight="1" x14ac:dyDescent="0.2">
      <c r="A13" s="203"/>
      <c r="B13" s="252"/>
      <c r="C13" s="114" t="s">
        <v>243</v>
      </c>
      <c r="D13" s="37">
        <v>100</v>
      </c>
      <c r="E13" s="37">
        <v>3955</v>
      </c>
      <c r="F13" s="37">
        <v>109</v>
      </c>
      <c r="G13" s="37">
        <v>3968</v>
      </c>
      <c r="H13" s="104">
        <v>31</v>
      </c>
      <c r="I13" s="104">
        <v>874</v>
      </c>
      <c r="J13" s="104">
        <v>69</v>
      </c>
      <c r="K13" s="104">
        <v>2907</v>
      </c>
      <c r="L13" s="37">
        <v>71</v>
      </c>
      <c r="M13" s="37">
        <v>2336</v>
      </c>
    </row>
    <row r="14" spans="1:13" ht="16.5" customHeight="1" x14ac:dyDescent="0.2">
      <c r="A14" s="203"/>
      <c r="B14" s="252"/>
      <c r="C14" s="114" t="s">
        <v>242</v>
      </c>
      <c r="D14" s="37" t="s">
        <v>56</v>
      </c>
      <c r="E14" s="37" t="s">
        <v>56</v>
      </c>
      <c r="F14" s="37">
        <v>69</v>
      </c>
      <c r="G14" s="37">
        <v>1710</v>
      </c>
      <c r="H14" s="104">
        <v>169</v>
      </c>
      <c r="I14" s="104">
        <v>2540</v>
      </c>
      <c r="J14" s="104">
        <v>173</v>
      </c>
      <c r="K14" s="104">
        <v>3364</v>
      </c>
      <c r="L14" s="37">
        <v>189</v>
      </c>
      <c r="M14" s="37">
        <v>3947</v>
      </c>
    </row>
    <row r="15" spans="1:13" ht="16.5" customHeight="1" x14ac:dyDescent="0.2">
      <c r="A15" s="203"/>
      <c r="B15" s="252"/>
      <c r="C15" s="114" t="s">
        <v>241</v>
      </c>
      <c r="D15" s="37">
        <v>43</v>
      </c>
      <c r="E15" s="37">
        <v>953</v>
      </c>
      <c r="F15" s="37">
        <v>46</v>
      </c>
      <c r="G15" s="37">
        <v>1047</v>
      </c>
      <c r="H15" s="104">
        <v>60</v>
      </c>
      <c r="I15" s="104">
        <v>1357</v>
      </c>
      <c r="J15" s="104">
        <v>18</v>
      </c>
      <c r="K15" s="104">
        <v>856</v>
      </c>
      <c r="L15" s="37">
        <v>20</v>
      </c>
      <c r="M15" s="37">
        <v>785</v>
      </c>
    </row>
    <row r="16" spans="1:13" ht="16.5" customHeight="1" x14ac:dyDescent="0.2">
      <c r="A16" s="203"/>
      <c r="B16" s="252"/>
      <c r="C16" s="114" t="s">
        <v>240</v>
      </c>
      <c r="D16" s="37">
        <v>260</v>
      </c>
      <c r="E16" s="37">
        <v>4931</v>
      </c>
      <c r="F16" s="37">
        <v>247</v>
      </c>
      <c r="G16" s="37">
        <v>4225</v>
      </c>
      <c r="H16" s="104">
        <v>198</v>
      </c>
      <c r="I16" s="104">
        <v>2755</v>
      </c>
      <c r="J16" s="104">
        <v>195</v>
      </c>
      <c r="K16" s="104">
        <v>2298</v>
      </c>
      <c r="L16" s="37">
        <v>212</v>
      </c>
      <c r="M16" s="37">
        <v>2436</v>
      </c>
    </row>
    <row r="17" spans="1:13" ht="16.5" customHeight="1" x14ac:dyDescent="0.2">
      <c r="A17" s="203"/>
      <c r="B17" s="252"/>
      <c r="C17" s="114" t="s">
        <v>239</v>
      </c>
      <c r="D17" s="37">
        <v>126</v>
      </c>
      <c r="E17" s="37">
        <v>2400</v>
      </c>
      <c r="F17" s="37">
        <v>123</v>
      </c>
      <c r="G17" s="37">
        <v>2754</v>
      </c>
      <c r="H17" s="104">
        <v>101</v>
      </c>
      <c r="I17" s="104">
        <v>2267</v>
      </c>
      <c r="J17" s="104">
        <v>114</v>
      </c>
      <c r="K17" s="104">
        <v>4040</v>
      </c>
      <c r="L17" s="37">
        <v>88</v>
      </c>
      <c r="M17" s="37">
        <v>2903</v>
      </c>
    </row>
    <row r="18" spans="1:13" ht="16.5" customHeight="1" x14ac:dyDescent="0.2">
      <c r="A18" s="203"/>
      <c r="B18" s="252"/>
      <c r="C18" s="114" t="s">
        <v>238</v>
      </c>
      <c r="D18" s="37">
        <v>243</v>
      </c>
      <c r="E18" s="37">
        <v>6547</v>
      </c>
      <c r="F18" s="37">
        <v>246</v>
      </c>
      <c r="G18" s="37">
        <v>7181</v>
      </c>
      <c r="H18" s="104">
        <v>200</v>
      </c>
      <c r="I18" s="104">
        <v>5649</v>
      </c>
      <c r="J18" s="104">
        <v>211</v>
      </c>
      <c r="K18" s="104">
        <v>5515</v>
      </c>
      <c r="L18" s="37">
        <v>239</v>
      </c>
      <c r="M18" s="37">
        <v>6246</v>
      </c>
    </row>
    <row r="19" spans="1:13" ht="16.5" customHeight="1" x14ac:dyDescent="0.2">
      <c r="A19" s="203"/>
      <c r="B19" s="252"/>
      <c r="C19" s="114" t="s">
        <v>237</v>
      </c>
      <c r="D19" s="37">
        <v>19</v>
      </c>
      <c r="E19" s="37">
        <v>349</v>
      </c>
      <c r="F19" s="37">
        <v>18</v>
      </c>
      <c r="G19" s="37">
        <v>297</v>
      </c>
      <c r="H19" s="104">
        <v>14</v>
      </c>
      <c r="I19" s="104">
        <v>277</v>
      </c>
      <c r="J19" s="104">
        <v>17</v>
      </c>
      <c r="K19" s="104">
        <v>344</v>
      </c>
      <c r="L19" s="37">
        <v>5</v>
      </c>
      <c r="M19" s="37">
        <v>68</v>
      </c>
    </row>
    <row r="20" spans="1:13" ht="16.5" customHeight="1" x14ac:dyDescent="0.2">
      <c r="A20" s="203"/>
      <c r="B20" s="252"/>
      <c r="C20" s="114" t="s">
        <v>236</v>
      </c>
      <c r="D20" s="37">
        <v>189</v>
      </c>
      <c r="E20" s="37">
        <v>4081</v>
      </c>
      <c r="F20" s="37">
        <v>212</v>
      </c>
      <c r="G20" s="37">
        <v>3473</v>
      </c>
      <c r="H20" s="104">
        <v>169</v>
      </c>
      <c r="I20" s="104">
        <v>3267</v>
      </c>
      <c r="J20" s="104">
        <v>193</v>
      </c>
      <c r="K20" s="104">
        <v>4518</v>
      </c>
      <c r="L20" s="37">
        <v>228</v>
      </c>
      <c r="M20" s="37">
        <v>4722</v>
      </c>
    </row>
    <row r="21" spans="1:13" ht="16.5" customHeight="1" x14ac:dyDescent="0.2">
      <c r="A21" s="203"/>
      <c r="B21" s="252"/>
      <c r="C21" s="114" t="s">
        <v>235</v>
      </c>
      <c r="D21" s="37">
        <v>95</v>
      </c>
      <c r="E21" s="37">
        <v>3005</v>
      </c>
      <c r="F21" s="37">
        <v>95</v>
      </c>
      <c r="G21" s="37">
        <v>2101</v>
      </c>
      <c r="H21" s="104">
        <v>56</v>
      </c>
      <c r="I21" s="104">
        <v>1080</v>
      </c>
      <c r="J21" s="104">
        <v>105</v>
      </c>
      <c r="K21" s="104">
        <v>2618</v>
      </c>
      <c r="L21" s="37">
        <v>92</v>
      </c>
      <c r="M21" s="37">
        <v>1884</v>
      </c>
    </row>
    <row r="22" spans="1:13" ht="16.5" customHeight="1" x14ac:dyDescent="0.2">
      <c r="A22" s="203"/>
      <c r="B22" s="252"/>
      <c r="C22" s="114" t="s">
        <v>234</v>
      </c>
      <c r="D22" s="37">
        <v>243</v>
      </c>
      <c r="E22" s="37">
        <v>8495</v>
      </c>
      <c r="F22" s="37">
        <v>229</v>
      </c>
      <c r="G22" s="37">
        <v>7331</v>
      </c>
      <c r="H22" s="104">
        <v>199</v>
      </c>
      <c r="I22" s="104">
        <v>5339</v>
      </c>
      <c r="J22" s="104">
        <v>201</v>
      </c>
      <c r="K22" s="104">
        <v>6044</v>
      </c>
      <c r="L22" s="37">
        <v>221</v>
      </c>
      <c r="M22" s="37">
        <v>6030</v>
      </c>
    </row>
    <row r="23" spans="1:13" ht="16.5" customHeight="1" x14ac:dyDescent="0.2">
      <c r="A23" s="203"/>
      <c r="B23" s="252"/>
      <c r="C23" s="114" t="s">
        <v>233</v>
      </c>
      <c r="D23" s="37" t="s">
        <v>56</v>
      </c>
      <c r="E23" s="37" t="s">
        <v>56</v>
      </c>
      <c r="F23" s="37" t="s">
        <v>56</v>
      </c>
      <c r="G23" s="37" t="s">
        <v>56</v>
      </c>
      <c r="H23" s="104">
        <v>15</v>
      </c>
      <c r="I23" s="104">
        <v>311</v>
      </c>
      <c r="J23" s="104" t="s">
        <v>56</v>
      </c>
      <c r="K23" s="104" t="s">
        <v>56</v>
      </c>
      <c r="L23" s="37">
        <v>35</v>
      </c>
      <c r="M23" s="37">
        <v>450</v>
      </c>
    </row>
    <row r="24" spans="1:13" ht="16.5" customHeight="1" x14ac:dyDescent="0.2">
      <c r="A24" s="203"/>
      <c r="B24" s="252"/>
      <c r="C24" s="114" t="s">
        <v>232</v>
      </c>
      <c r="D24" s="37">
        <v>271</v>
      </c>
      <c r="E24" s="37">
        <v>5181</v>
      </c>
      <c r="F24" s="37">
        <v>25</v>
      </c>
      <c r="G24" s="37">
        <v>375</v>
      </c>
      <c r="H24" s="104">
        <v>164</v>
      </c>
      <c r="I24" s="104">
        <v>2379</v>
      </c>
      <c r="J24" s="104">
        <v>191</v>
      </c>
      <c r="K24" s="104">
        <v>2546</v>
      </c>
      <c r="L24" s="37">
        <v>201</v>
      </c>
      <c r="M24" s="37">
        <v>2893</v>
      </c>
    </row>
    <row r="25" spans="1:13" ht="16.5" customHeight="1" x14ac:dyDescent="0.2">
      <c r="A25" s="203"/>
      <c r="B25" s="252" t="s">
        <v>222</v>
      </c>
      <c r="C25" s="114" t="s">
        <v>231</v>
      </c>
      <c r="D25" s="37">
        <v>137</v>
      </c>
      <c r="E25" s="37">
        <v>3985</v>
      </c>
      <c r="F25" s="37">
        <v>149</v>
      </c>
      <c r="G25" s="37">
        <v>4188</v>
      </c>
      <c r="H25" s="104">
        <v>45</v>
      </c>
      <c r="I25" s="104">
        <v>1263</v>
      </c>
      <c r="J25" s="104">
        <v>51</v>
      </c>
      <c r="K25" s="104">
        <v>1010</v>
      </c>
      <c r="L25" s="37">
        <v>56</v>
      </c>
      <c r="M25" s="37">
        <v>1205</v>
      </c>
    </row>
    <row r="26" spans="1:13" ht="16.5" customHeight="1" x14ac:dyDescent="0.2">
      <c r="A26" s="203"/>
      <c r="B26" s="252"/>
      <c r="C26" s="114" t="s">
        <v>230</v>
      </c>
      <c r="D26" s="37">
        <v>256</v>
      </c>
      <c r="E26" s="37">
        <v>10499</v>
      </c>
      <c r="F26" s="37">
        <v>258</v>
      </c>
      <c r="G26" s="37">
        <v>9399</v>
      </c>
      <c r="H26" s="104">
        <v>201</v>
      </c>
      <c r="I26" s="104">
        <v>4810</v>
      </c>
      <c r="J26" s="104">
        <v>225</v>
      </c>
      <c r="K26" s="104">
        <v>5966</v>
      </c>
      <c r="L26" s="37">
        <v>236</v>
      </c>
      <c r="M26" s="37">
        <v>6362</v>
      </c>
    </row>
    <row r="27" spans="1:13" ht="16.5" customHeight="1" x14ac:dyDescent="0.2">
      <c r="A27" s="203"/>
      <c r="B27" s="252"/>
      <c r="C27" s="114" t="s">
        <v>229</v>
      </c>
      <c r="D27" s="37">
        <v>275</v>
      </c>
      <c r="E27" s="37">
        <v>9386</v>
      </c>
      <c r="F27" s="37">
        <v>279</v>
      </c>
      <c r="G27" s="37">
        <v>9200</v>
      </c>
      <c r="H27" s="104">
        <v>211</v>
      </c>
      <c r="I27" s="104">
        <v>5662</v>
      </c>
      <c r="J27" s="104">
        <v>238</v>
      </c>
      <c r="K27" s="104">
        <v>5824</v>
      </c>
      <c r="L27" s="37">
        <v>124</v>
      </c>
      <c r="M27" s="37">
        <v>2858</v>
      </c>
    </row>
    <row r="28" spans="1:13" ht="16.5" customHeight="1" x14ac:dyDescent="0.2">
      <c r="A28" s="204"/>
      <c r="B28" s="115" t="s">
        <v>228</v>
      </c>
      <c r="C28" s="114" t="s">
        <v>227</v>
      </c>
      <c r="D28" s="37">
        <v>244</v>
      </c>
      <c r="E28" s="37">
        <v>7604</v>
      </c>
      <c r="F28" s="37">
        <v>253</v>
      </c>
      <c r="G28" s="37">
        <v>11543</v>
      </c>
      <c r="H28" s="104">
        <v>145</v>
      </c>
      <c r="I28" s="104">
        <v>5014</v>
      </c>
      <c r="J28" s="104">
        <v>185</v>
      </c>
      <c r="K28" s="104">
        <v>6413</v>
      </c>
      <c r="L28" s="37">
        <v>216</v>
      </c>
      <c r="M28" s="37">
        <v>6267</v>
      </c>
    </row>
    <row r="29" spans="1:13" ht="15" customHeight="1" x14ac:dyDescent="0.2">
      <c r="G29" s="32"/>
      <c r="I29" s="32"/>
      <c r="L29" s="111"/>
      <c r="M29" s="32" t="s">
        <v>226</v>
      </c>
    </row>
    <row r="30" spans="1:13" ht="15" customHeight="1" x14ac:dyDescent="0.2">
      <c r="F30" s="113"/>
      <c r="G30" s="113"/>
      <c r="H30" s="113"/>
      <c r="I30" s="113"/>
      <c r="J30" s="113"/>
      <c r="K30" s="113"/>
      <c r="L30" s="111"/>
    </row>
    <row r="31" spans="1:13" ht="15" customHeight="1" x14ac:dyDescent="0.2"/>
    <row r="32" spans="1:13" ht="15" customHeight="1" x14ac:dyDescent="0.2"/>
    <row r="33" spans="1:11" ht="15" customHeight="1" x14ac:dyDescent="0.2"/>
    <row r="34" spans="1:11" ht="15" customHeight="1" x14ac:dyDescent="0.2"/>
    <row r="35" spans="1:11" ht="15" customHeight="1" x14ac:dyDescent="0.2">
      <c r="A35" s="249"/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5" customHeight="1" x14ac:dyDescent="0.2">
      <c r="A36" s="111"/>
      <c r="C36" s="111"/>
    </row>
    <row r="37" spans="1:11" ht="14.25" customHeight="1" x14ac:dyDescent="0.2"/>
    <row r="38" spans="1:11" ht="14.25" customHeight="1" x14ac:dyDescent="0.2"/>
    <row r="39" spans="1:11" ht="14.25" customHeight="1" x14ac:dyDescent="0.2"/>
    <row r="40" spans="1:11" ht="14.25" customHeight="1" x14ac:dyDescent="0.2"/>
    <row r="41" spans="1:11" ht="14.25" customHeight="1" x14ac:dyDescent="0.2"/>
    <row r="42" spans="1:11" ht="14.25" customHeight="1" x14ac:dyDescent="0.2"/>
    <row r="43" spans="1:11" ht="14.25" customHeight="1" x14ac:dyDescent="0.2"/>
    <row r="44" spans="1:11" ht="14.25" customHeight="1" x14ac:dyDescent="0.2"/>
    <row r="45" spans="1:11" ht="14.25" customHeight="1" x14ac:dyDescent="0.2"/>
    <row r="46" spans="1:11" ht="14.25" customHeight="1" x14ac:dyDescent="0.2"/>
    <row r="47" spans="1:11" ht="14.25" customHeight="1" x14ac:dyDescent="0.2"/>
    <row r="48" spans="1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</sheetData>
  <mergeCells count="13">
    <mergeCell ref="L2:M2"/>
    <mergeCell ref="A4:A28"/>
    <mergeCell ref="B4:B10"/>
    <mergeCell ref="B11:B24"/>
    <mergeCell ref="B25:B27"/>
    <mergeCell ref="A2:A3"/>
    <mergeCell ref="B2:B3"/>
    <mergeCell ref="C2:C3"/>
    <mergeCell ref="A35:K35"/>
    <mergeCell ref="D2:E2"/>
    <mergeCell ref="F2:G2"/>
    <mergeCell ref="H2:I2"/>
    <mergeCell ref="J2:K2"/>
  </mergeCells>
  <phoneticPr fontId="3"/>
  <pageMargins left="0.78740157480314965" right="0.78740157480314965" top="0.59055118110236227" bottom="0.59055118110236227" header="0.51181102362204722" footer="0.51181102362204722"/>
  <pageSetup paperSize="9" firstPageNumber="0" orientation="landscape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A2203-BA30-4F71-B1A1-231A6AA13D03}">
  <dimension ref="A1:H70"/>
  <sheetViews>
    <sheetView showGridLines="0" workbookViewId="0"/>
  </sheetViews>
  <sheetFormatPr defaultColWidth="9" defaultRowHeight="10.8" x14ac:dyDescent="0.2"/>
  <cols>
    <col min="1" max="1" width="12" style="119" customWidth="1"/>
    <col min="2" max="2" width="8.77734375" style="62" bestFit="1" customWidth="1"/>
    <col min="3" max="3" width="10.109375" style="121" customWidth="1"/>
    <col min="4" max="5" width="10.109375" style="120" customWidth="1"/>
    <col min="6" max="6" width="10.109375" style="119" customWidth="1"/>
    <col min="7" max="7" width="10.109375" style="61" customWidth="1"/>
    <col min="8" max="11" width="10" style="119" customWidth="1"/>
    <col min="12" max="15" width="9.109375" style="119" customWidth="1"/>
    <col min="16" max="21" width="4.33203125" style="119" customWidth="1"/>
    <col min="22" max="22" width="9" style="119" customWidth="1"/>
    <col min="23" max="16384" width="9" style="119"/>
  </cols>
  <sheetData>
    <row r="1" spans="1:7" ht="18.75" customHeight="1" x14ac:dyDescent="0.2">
      <c r="A1" s="88" t="s">
        <v>277</v>
      </c>
    </row>
    <row r="2" spans="1:7" ht="18.75" customHeight="1" x14ac:dyDescent="0.2">
      <c r="A2" s="133"/>
    </row>
    <row r="3" spans="1:7" ht="18.75" customHeight="1" x14ac:dyDescent="0.2">
      <c r="A3" s="119" t="s">
        <v>276</v>
      </c>
      <c r="D3" s="83"/>
      <c r="E3" s="83"/>
      <c r="F3" s="83"/>
      <c r="G3" s="83" t="s">
        <v>267</v>
      </c>
    </row>
    <row r="4" spans="1:7" s="125" customFormat="1" ht="21.9" customHeight="1" x14ac:dyDescent="0.2">
      <c r="A4" s="254" t="s">
        <v>275</v>
      </c>
      <c r="B4" s="255"/>
      <c r="C4" s="127" t="s">
        <v>266</v>
      </c>
      <c r="D4" s="127" t="s">
        <v>265</v>
      </c>
      <c r="E4" s="127" t="s">
        <v>264</v>
      </c>
      <c r="F4" s="127" t="s">
        <v>263</v>
      </c>
      <c r="G4" s="127" t="s">
        <v>262</v>
      </c>
    </row>
    <row r="5" spans="1:7" s="67" customFormat="1" ht="15" customHeight="1" x14ac:dyDescent="0.2">
      <c r="A5" s="257" t="s">
        <v>274</v>
      </c>
      <c r="B5" s="124" t="s">
        <v>255</v>
      </c>
      <c r="C5" s="123">
        <v>147</v>
      </c>
      <c r="D5" s="123">
        <v>117</v>
      </c>
      <c r="E5" s="123">
        <v>48</v>
      </c>
      <c r="F5" s="123">
        <v>99</v>
      </c>
      <c r="G5" s="123">
        <v>92</v>
      </c>
    </row>
    <row r="6" spans="1:7" s="67" customFormat="1" ht="15" customHeight="1" x14ac:dyDescent="0.2">
      <c r="A6" s="258"/>
      <c r="B6" s="124" t="s">
        <v>254</v>
      </c>
      <c r="C6" s="123">
        <v>45477</v>
      </c>
      <c r="D6" s="123">
        <v>45967</v>
      </c>
      <c r="E6" s="123">
        <v>12023</v>
      </c>
      <c r="F6" s="123">
        <v>27946</v>
      </c>
      <c r="G6" s="123">
        <v>29942</v>
      </c>
    </row>
    <row r="7" spans="1:7" s="67" customFormat="1" ht="15" customHeight="1" x14ac:dyDescent="0.2">
      <c r="A7" s="257" t="s">
        <v>273</v>
      </c>
      <c r="B7" s="124" t="s">
        <v>255</v>
      </c>
      <c r="C7" s="123">
        <v>179</v>
      </c>
      <c r="D7" s="123">
        <v>135</v>
      </c>
      <c r="E7" s="123">
        <v>79</v>
      </c>
      <c r="F7" s="123">
        <v>104</v>
      </c>
      <c r="G7" s="123">
        <v>137</v>
      </c>
    </row>
    <row r="8" spans="1:7" s="67" customFormat="1" ht="15" customHeight="1" x14ac:dyDescent="0.2">
      <c r="A8" s="258"/>
      <c r="B8" s="124" t="s">
        <v>254</v>
      </c>
      <c r="C8" s="123">
        <v>20190</v>
      </c>
      <c r="D8" s="123">
        <v>19441</v>
      </c>
      <c r="E8" s="123">
        <v>6932</v>
      </c>
      <c r="F8" s="123">
        <v>9378</v>
      </c>
      <c r="G8" s="123">
        <v>14052</v>
      </c>
    </row>
    <row r="9" spans="1:7" s="67" customFormat="1" ht="15" customHeight="1" x14ac:dyDescent="0.2">
      <c r="A9" s="257" t="s">
        <v>272</v>
      </c>
      <c r="B9" s="124" t="s">
        <v>255</v>
      </c>
      <c r="C9" s="123">
        <v>142</v>
      </c>
      <c r="D9" s="123">
        <v>135</v>
      </c>
      <c r="E9" s="123">
        <v>59</v>
      </c>
      <c r="F9" s="123">
        <v>128</v>
      </c>
      <c r="G9" s="123">
        <v>130</v>
      </c>
    </row>
    <row r="10" spans="1:7" s="67" customFormat="1" ht="15" customHeight="1" x14ac:dyDescent="0.2">
      <c r="A10" s="258"/>
      <c r="B10" s="124" t="s">
        <v>254</v>
      </c>
      <c r="C10" s="123">
        <v>17025</v>
      </c>
      <c r="D10" s="123">
        <v>20406</v>
      </c>
      <c r="E10" s="123">
        <v>3555</v>
      </c>
      <c r="F10" s="123">
        <v>10690</v>
      </c>
      <c r="G10" s="123">
        <v>8779</v>
      </c>
    </row>
    <row r="11" spans="1:7" s="67" customFormat="1" ht="15" customHeight="1" x14ac:dyDescent="0.2">
      <c r="A11" s="259" t="s">
        <v>271</v>
      </c>
      <c r="B11" s="124" t="s">
        <v>255</v>
      </c>
      <c r="C11" s="132" t="s">
        <v>49</v>
      </c>
      <c r="D11" s="132" t="s">
        <v>49</v>
      </c>
      <c r="E11" s="123">
        <v>490</v>
      </c>
      <c r="F11" s="123">
        <v>444</v>
      </c>
      <c r="G11" s="123">
        <v>553</v>
      </c>
    </row>
    <row r="12" spans="1:7" s="67" customFormat="1" ht="15" customHeight="1" x14ac:dyDescent="0.2">
      <c r="A12" s="260"/>
      <c r="B12" s="124" t="s">
        <v>254</v>
      </c>
      <c r="C12" s="132" t="s">
        <v>49</v>
      </c>
      <c r="D12" s="132" t="s">
        <v>49</v>
      </c>
      <c r="E12" s="123">
        <v>5158</v>
      </c>
      <c r="F12" s="123">
        <v>6208</v>
      </c>
      <c r="G12" s="123">
        <v>9516</v>
      </c>
    </row>
    <row r="13" spans="1:7" s="67" customFormat="1" ht="15" customHeight="1" x14ac:dyDescent="0.2">
      <c r="A13" s="257" t="s">
        <v>258</v>
      </c>
      <c r="B13" s="124" t="s">
        <v>255</v>
      </c>
      <c r="C13" s="123">
        <v>616</v>
      </c>
      <c r="D13" s="123">
        <v>557</v>
      </c>
      <c r="E13" s="123">
        <v>312</v>
      </c>
      <c r="F13" s="123">
        <v>339</v>
      </c>
      <c r="G13" s="123">
        <v>384</v>
      </c>
    </row>
    <row r="14" spans="1:7" s="67" customFormat="1" ht="15" customHeight="1" x14ac:dyDescent="0.2">
      <c r="A14" s="258"/>
      <c r="B14" s="124" t="s">
        <v>254</v>
      </c>
      <c r="C14" s="123">
        <v>14656</v>
      </c>
      <c r="D14" s="123">
        <v>12565</v>
      </c>
      <c r="E14" s="123">
        <v>5114</v>
      </c>
      <c r="F14" s="123">
        <v>5212</v>
      </c>
      <c r="G14" s="123">
        <v>5435</v>
      </c>
    </row>
    <row r="15" spans="1:7" s="67" customFormat="1" ht="15" customHeight="1" x14ac:dyDescent="0.2">
      <c r="A15" s="257" t="s">
        <v>256</v>
      </c>
      <c r="B15" s="124" t="s">
        <v>255</v>
      </c>
      <c r="C15" s="123">
        <f>SUM(C5,C7,C9,C13)</f>
        <v>1084</v>
      </c>
      <c r="D15" s="123">
        <f>SUM(D5,D7,D9,D13)</f>
        <v>944</v>
      </c>
      <c r="E15" s="123">
        <f t="shared" ref="E15:G16" si="0">SUM(E5,E7,E9,E11,E13)</f>
        <v>988</v>
      </c>
      <c r="F15" s="123">
        <f t="shared" si="0"/>
        <v>1114</v>
      </c>
      <c r="G15" s="123">
        <f t="shared" si="0"/>
        <v>1296</v>
      </c>
    </row>
    <row r="16" spans="1:7" s="67" customFormat="1" ht="15" customHeight="1" x14ac:dyDescent="0.2">
      <c r="A16" s="258"/>
      <c r="B16" s="124" t="s">
        <v>254</v>
      </c>
      <c r="C16" s="123">
        <f>SUM(C6,C8,C10,C14)</f>
        <v>97348</v>
      </c>
      <c r="D16" s="123">
        <f>SUM(D6,D8,D10,D14)</f>
        <v>98379</v>
      </c>
      <c r="E16" s="123">
        <f t="shared" si="0"/>
        <v>32782</v>
      </c>
      <c r="F16" s="123">
        <f t="shared" si="0"/>
        <v>59434</v>
      </c>
      <c r="G16" s="123">
        <f t="shared" si="0"/>
        <v>67724</v>
      </c>
    </row>
    <row r="17" spans="1:8" s="131" customFormat="1" ht="12" x14ac:dyDescent="0.2">
      <c r="A17" s="131" t="s">
        <v>270</v>
      </c>
      <c r="D17" s="83"/>
      <c r="G17" s="85" t="s">
        <v>253</v>
      </c>
    </row>
    <row r="18" spans="1:8" s="67" customFormat="1" ht="12" x14ac:dyDescent="0.2">
      <c r="A18" s="67" t="s">
        <v>269</v>
      </c>
      <c r="B18" s="66"/>
      <c r="C18" s="130"/>
      <c r="D18" s="129"/>
      <c r="E18" s="129"/>
      <c r="F18" s="129"/>
      <c r="G18" s="122"/>
    </row>
    <row r="19" spans="1:8" s="67" customFormat="1" ht="12" x14ac:dyDescent="0.2">
      <c r="B19" s="66"/>
      <c r="C19" s="130"/>
      <c r="D19" s="129"/>
      <c r="E19" s="129"/>
      <c r="F19" s="129"/>
      <c r="G19" s="122"/>
    </row>
    <row r="20" spans="1:8" ht="12" x14ac:dyDescent="0.2">
      <c r="A20" s="119" t="s">
        <v>268</v>
      </c>
      <c r="D20" s="128"/>
      <c r="E20" s="83"/>
      <c r="F20" s="83"/>
      <c r="G20" s="83" t="s">
        <v>267</v>
      </c>
    </row>
    <row r="21" spans="1:8" s="125" customFormat="1" ht="21.9" customHeight="1" x14ac:dyDescent="0.2">
      <c r="A21" s="256" t="s">
        <v>44</v>
      </c>
      <c r="B21" s="256"/>
      <c r="C21" s="127" t="s">
        <v>266</v>
      </c>
      <c r="D21" s="127" t="s">
        <v>265</v>
      </c>
      <c r="E21" s="127" t="s">
        <v>264</v>
      </c>
      <c r="F21" s="127" t="s">
        <v>263</v>
      </c>
      <c r="G21" s="127" t="s">
        <v>262</v>
      </c>
      <c r="H21" s="126"/>
    </row>
    <row r="22" spans="1:8" s="67" customFormat="1" ht="15" customHeight="1" x14ac:dyDescent="0.2">
      <c r="A22" s="257" t="s">
        <v>261</v>
      </c>
      <c r="B22" s="124" t="s">
        <v>255</v>
      </c>
      <c r="C22" s="123">
        <v>128</v>
      </c>
      <c r="D22" s="123">
        <v>109</v>
      </c>
      <c r="E22" s="123">
        <v>87</v>
      </c>
      <c r="F22" s="123">
        <v>91</v>
      </c>
      <c r="G22" s="123">
        <v>137</v>
      </c>
      <c r="H22" s="122"/>
    </row>
    <row r="23" spans="1:8" s="67" customFormat="1" ht="15" customHeight="1" x14ac:dyDescent="0.2">
      <c r="A23" s="258"/>
      <c r="B23" s="124" t="s">
        <v>254</v>
      </c>
      <c r="C23" s="123">
        <v>38632</v>
      </c>
      <c r="D23" s="123">
        <v>28906</v>
      </c>
      <c r="E23" s="123">
        <v>13194</v>
      </c>
      <c r="F23" s="123">
        <v>13916</v>
      </c>
      <c r="G23" s="123">
        <v>25573</v>
      </c>
      <c r="H23" s="122"/>
    </row>
    <row r="24" spans="1:8" s="67" customFormat="1" ht="15" customHeight="1" x14ac:dyDescent="0.2">
      <c r="A24" s="257" t="s">
        <v>260</v>
      </c>
      <c r="B24" s="124" t="s">
        <v>255</v>
      </c>
      <c r="C24" s="123">
        <v>190</v>
      </c>
      <c r="D24" s="123">
        <v>147</v>
      </c>
      <c r="E24" s="123">
        <v>51</v>
      </c>
      <c r="F24" s="123">
        <v>110</v>
      </c>
      <c r="G24" s="123">
        <v>118</v>
      </c>
      <c r="H24" s="122"/>
    </row>
    <row r="25" spans="1:8" s="67" customFormat="1" ht="15" customHeight="1" x14ac:dyDescent="0.2">
      <c r="A25" s="258"/>
      <c r="B25" s="124" t="s">
        <v>254</v>
      </c>
      <c r="C25" s="123">
        <v>15329</v>
      </c>
      <c r="D25" s="123">
        <v>12551</v>
      </c>
      <c r="E25" s="123">
        <v>3467</v>
      </c>
      <c r="F25" s="123">
        <v>5614</v>
      </c>
      <c r="G25" s="123">
        <v>7458</v>
      </c>
      <c r="H25" s="122"/>
    </row>
    <row r="26" spans="1:8" s="67" customFormat="1" ht="15" customHeight="1" x14ac:dyDescent="0.2">
      <c r="A26" s="257" t="s">
        <v>259</v>
      </c>
      <c r="B26" s="124" t="s">
        <v>255</v>
      </c>
      <c r="C26" s="123">
        <v>748</v>
      </c>
      <c r="D26" s="123">
        <v>621</v>
      </c>
      <c r="E26" s="123">
        <v>430</v>
      </c>
      <c r="F26" s="123">
        <v>436</v>
      </c>
      <c r="G26" s="123">
        <v>566</v>
      </c>
      <c r="H26" s="122"/>
    </row>
    <row r="27" spans="1:8" s="67" customFormat="1" ht="15" customHeight="1" x14ac:dyDescent="0.2">
      <c r="A27" s="258"/>
      <c r="B27" s="124" t="s">
        <v>254</v>
      </c>
      <c r="C27" s="123">
        <v>19436</v>
      </c>
      <c r="D27" s="123">
        <v>15742</v>
      </c>
      <c r="E27" s="123">
        <v>6611</v>
      </c>
      <c r="F27" s="123">
        <v>6593</v>
      </c>
      <c r="G27" s="123">
        <v>13437</v>
      </c>
      <c r="H27" s="122"/>
    </row>
    <row r="28" spans="1:8" s="67" customFormat="1" ht="15" customHeight="1" x14ac:dyDescent="0.2">
      <c r="A28" s="257" t="s">
        <v>258</v>
      </c>
      <c r="B28" s="124" t="s">
        <v>255</v>
      </c>
      <c r="C28" s="123">
        <v>708</v>
      </c>
      <c r="D28" s="123">
        <v>456</v>
      </c>
      <c r="E28" s="123">
        <v>187</v>
      </c>
      <c r="F28" s="123">
        <v>263</v>
      </c>
      <c r="G28" s="123">
        <v>303</v>
      </c>
      <c r="H28" s="122"/>
    </row>
    <row r="29" spans="1:8" s="67" customFormat="1" ht="15" customHeight="1" x14ac:dyDescent="0.2">
      <c r="A29" s="258"/>
      <c r="B29" s="124" t="s">
        <v>254</v>
      </c>
      <c r="C29" s="123">
        <v>4436</v>
      </c>
      <c r="D29" s="123">
        <v>3061</v>
      </c>
      <c r="E29" s="123">
        <v>977</v>
      </c>
      <c r="F29" s="123">
        <v>1436</v>
      </c>
      <c r="G29" s="123">
        <v>1591</v>
      </c>
      <c r="H29" s="122"/>
    </row>
    <row r="30" spans="1:8" s="67" customFormat="1" ht="15" customHeight="1" x14ac:dyDescent="0.2">
      <c r="A30" s="257" t="s">
        <v>257</v>
      </c>
      <c r="B30" s="124" t="s">
        <v>255</v>
      </c>
      <c r="C30" s="123">
        <v>66</v>
      </c>
      <c r="D30" s="123">
        <v>60</v>
      </c>
      <c r="E30" s="123">
        <v>28</v>
      </c>
      <c r="F30" s="123">
        <v>23</v>
      </c>
      <c r="G30" s="123">
        <v>259</v>
      </c>
      <c r="H30" s="122"/>
    </row>
    <row r="31" spans="1:8" s="67" customFormat="1" ht="15" customHeight="1" x14ac:dyDescent="0.2">
      <c r="A31" s="258"/>
      <c r="B31" s="124" t="s">
        <v>254</v>
      </c>
      <c r="C31" s="123">
        <v>2163</v>
      </c>
      <c r="D31" s="123">
        <v>1202</v>
      </c>
      <c r="E31" s="123">
        <v>517</v>
      </c>
      <c r="F31" s="123">
        <v>333</v>
      </c>
      <c r="G31" s="123">
        <v>5220</v>
      </c>
      <c r="H31" s="122"/>
    </row>
    <row r="32" spans="1:8" s="67" customFormat="1" ht="15" customHeight="1" x14ac:dyDescent="0.2">
      <c r="A32" s="257" t="s">
        <v>256</v>
      </c>
      <c r="B32" s="124" t="s">
        <v>255</v>
      </c>
      <c r="C32" s="123">
        <f t="shared" ref="C32:G33" si="1">SUM(C22,C24,C26,C28,C30)</f>
        <v>1840</v>
      </c>
      <c r="D32" s="123">
        <f t="shared" si="1"/>
        <v>1393</v>
      </c>
      <c r="E32" s="123">
        <f t="shared" si="1"/>
        <v>783</v>
      </c>
      <c r="F32" s="123">
        <f t="shared" si="1"/>
        <v>923</v>
      </c>
      <c r="G32" s="123">
        <f t="shared" si="1"/>
        <v>1383</v>
      </c>
      <c r="H32" s="122"/>
    </row>
    <row r="33" spans="1:8" s="67" customFormat="1" ht="15" customHeight="1" x14ac:dyDescent="0.2">
      <c r="A33" s="258"/>
      <c r="B33" s="124" t="s">
        <v>254</v>
      </c>
      <c r="C33" s="123">
        <f t="shared" si="1"/>
        <v>79996</v>
      </c>
      <c r="D33" s="123">
        <f t="shared" si="1"/>
        <v>61462</v>
      </c>
      <c r="E33" s="123">
        <f t="shared" si="1"/>
        <v>24766</v>
      </c>
      <c r="F33" s="123">
        <f t="shared" si="1"/>
        <v>27892</v>
      </c>
      <c r="G33" s="123">
        <f t="shared" si="1"/>
        <v>53279</v>
      </c>
      <c r="H33" s="122"/>
    </row>
    <row r="34" spans="1:8" s="67" customFormat="1" ht="12" customHeight="1" x14ac:dyDescent="0.2">
      <c r="B34" s="66"/>
      <c r="E34" s="83"/>
      <c r="F34" s="83"/>
      <c r="G34" s="85" t="s">
        <v>253</v>
      </c>
    </row>
    <row r="35" spans="1:8" ht="18.75" customHeight="1" x14ac:dyDescent="0.2"/>
    <row r="36" spans="1:8" ht="18.75" customHeight="1" x14ac:dyDescent="0.2"/>
    <row r="37" spans="1:8" ht="18.75" customHeight="1" x14ac:dyDescent="0.2"/>
    <row r="38" spans="1:8" ht="18.75" customHeight="1" x14ac:dyDescent="0.2"/>
    <row r="39" spans="1:8" ht="18.75" customHeight="1" x14ac:dyDescent="0.2"/>
    <row r="40" spans="1:8" ht="18.75" customHeight="1" x14ac:dyDescent="0.2"/>
    <row r="41" spans="1:8" ht="18.75" customHeight="1" x14ac:dyDescent="0.2"/>
    <row r="42" spans="1:8" ht="18.75" customHeight="1" x14ac:dyDescent="0.2"/>
    <row r="43" spans="1:8" ht="18.75" customHeight="1" x14ac:dyDescent="0.2"/>
    <row r="44" spans="1:8" ht="18.75" customHeight="1" x14ac:dyDescent="0.2"/>
    <row r="45" spans="1:8" ht="18.75" customHeight="1" x14ac:dyDescent="0.2"/>
    <row r="46" spans="1:8" ht="18.75" customHeight="1" x14ac:dyDescent="0.2"/>
    <row r="47" spans="1:8" ht="18.75" customHeight="1" x14ac:dyDescent="0.2"/>
    <row r="48" spans="1: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mergeCells count="14">
    <mergeCell ref="A32:A33"/>
    <mergeCell ref="A22:A23"/>
    <mergeCell ref="A24:A25"/>
    <mergeCell ref="A26:A27"/>
    <mergeCell ref="A28:A29"/>
    <mergeCell ref="A30:A31"/>
    <mergeCell ref="A4:B4"/>
    <mergeCell ref="A21:B21"/>
    <mergeCell ref="A5:A6"/>
    <mergeCell ref="A7:A8"/>
    <mergeCell ref="A9:A10"/>
    <mergeCell ref="A11:A12"/>
    <mergeCell ref="A13:A14"/>
    <mergeCell ref="A15:A16"/>
  </mergeCells>
  <phoneticPr fontId="3"/>
  <pageMargins left="0.78740157480314965" right="0.78740157480314965" top="0.59055118110236227" bottom="0.59055118110236227" header="0.51181102362204722" footer="0.51181102362204722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80 小・中学校児童生徒の平均体位</vt:lpstr>
      <vt:lpstr>81 放課後児童クラブ</vt:lpstr>
      <vt:lpstr>87 蔵書冊数 </vt:lpstr>
      <vt:lpstr>88 利用状況</vt:lpstr>
      <vt:lpstr>89 公民館・コミュニティセンター利用状況 </vt:lpstr>
      <vt:lpstr>90 体育施設利用状況①</vt:lpstr>
      <vt:lpstr>90-2 体育施設利用状況②</vt:lpstr>
      <vt:lpstr>90-3 体育施設利用状況③</vt:lpstr>
      <vt:lpstr>91 新湊・小杉</vt:lpstr>
      <vt:lpstr>91-2大門</vt:lpstr>
      <vt:lpstr>92 絵本館</vt:lpstr>
      <vt:lpstr>94 文化財①</vt:lpstr>
      <vt:lpstr>文化財②</vt:lpstr>
      <vt:lpstr>文化財③</vt:lpstr>
      <vt:lpstr>文化財④</vt:lpstr>
      <vt:lpstr>文化財⑤</vt:lpstr>
      <vt:lpstr>文化財⑥</vt:lpstr>
      <vt:lpstr>'81 放課後児童クラブ'!Print_Area</vt:lpstr>
      <vt:lpstr>'87 蔵書冊数 '!Print_Area</vt:lpstr>
      <vt:lpstr>'88 利用状況'!Print_Area</vt:lpstr>
      <vt:lpstr>'90 体育施設利用状況①'!Print_Area</vt:lpstr>
      <vt:lpstr>'90-2 体育施設利用状況②'!Print_Area</vt:lpstr>
      <vt:lpstr>'90-3 体育施設利用状況③'!Print_Area</vt:lpstr>
      <vt:lpstr>'92 絵本館'!Print_Area</vt:lpstr>
      <vt:lpstr>'94 文化財①'!Print_Area</vt:lpstr>
      <vt:lpstr>文化財③!Print_Area</vt:lpstr>
      <vt:lpstr>文化財④!Print_Area</vt:lpstr>
      <vt:lpstr>文化財⑤!Print_Area</vt:lpstr>
      <vt:lpstr>文化財⑥!Print_Area</vt:lpstr>
    </vt:vector>
  </TitlesOfParts>
  <Company>射水市役所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 博貴</dc:creator>
  <cp:lastModifiedBy>磯部 博貴</cp:lastModifiedBy>
  <dcterms:created xsi:type="dcterms:W3CDTF">2024-03-15T15:37:36Z</dcterms:created>
  <dcterms:modified xsi:type="dcterms:W3CDTF">2024-03-18T02:02:40Z</dcterms:modified>
</cp:coreProperties>
</file>