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D9782469-4C9D-4ADB-813F-6478F3D6F275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76　幼稚園園児数・教員数・学級数の推移" sheetId="31" r:id="rId1"/>
    <sheet name="77　認定こども園園児数・教員数・学級数の推移" sheetId="32" r:id="rId2"/>
    <sheet name="78　小学校児童数・教員数・学級数の推移" sheetId="33" r:id="rId3"/>
    <sheet name="79　中学校生徒数・教員数・学級数の推移" sheetId="34" r:id="rId4"/>
    <sheet name="80 小・中学校児童生徒の平均体位" sheetId="5" r:id="rId5"/>
    <sheet name="81 放課後児童クラブの推移" sheetId="6" r:id="rId6"/>
    <sheet name="82県立大学生数等" sheetId="7" r:id="rId7"/>
    <sheet name="83県立大卒業生進路" sheetId="8" r:id="rId8"/>
    <sheet name="84富山高専学生数等①" sheetId="9" r:id="rId9"/>
    <sheet name="84-2富山高専学生数等②" sheetId="10" r:id="rId10"/>
    <sheet name="85福祉短期大学教職員数①" sheetId="11" r:id="rId11"/>
    <sheet name="85-2福祉短期大学教職員数② " sheetId="12" r:id="rId12"/>
    <sheet name="86-1　富山情報ビジネス専門学校学生数・教職員数" sheetId="13" r:id="rId13"/>
    <sheet name="86-2　富山情報ビジネス専門学校卒業者の進路" sheetId="14" r:id="rId14"/>
    <sheet name="87 図書館蔵書冊数 " sheetId="15" r:id="rId15"/>
    <sheet name="88 図書館利用状況" sheetId="16" r:id="rId16"/>
    <sheet name="89 公民館・コミュニティセンター利用状況 " sheetId="17" r:id="rId17"/>
    <sheet name="90 体育施設利用状況①" sheetId="18" r:id="rId18"/>
    <sheet name="90-2 体育施設利用状況②" sheetId="19" r:id="rId19"/>
    <sheet name="90-3 体育施設利用状況③" sheetId="20" r:id="rId20"/>
    <sheet name="91 文化会館・ホール" sheetId="21" r:id="rId21"/>
    <sheet name="91-2文化会館・ホール" sheetId="22" r:id="rId22"/>
    <sheet name="92 絵本館の入館者数" sheetId="23" r:id="rId23"/>
    <sheet name="93　宗教法人数の推移" sheetId="35" r:id="rId24"/>
    <sheet name="94 文化財①" sheetId="25" r:id="rId25"/>
    <sheet name="文化財②" sheetId="26" r:id="rId26"/>
    <sheet name="文化財③" sheetId="27" r:id="rId27"/>
    <sheet name="文化財④" sheetId="28" r:id="rId28"/>
    <sheet name="文化財⑤" sheetId="29" r:id="rId29"/>
    <sheet name="文化財⑥" sheetId="30" r:id="rId30"/>
  </sheets>
  <definedNames>
    <definedName name="_xlnm.Print_Area" localSheetId="0">'76　幼稚園園児数・教員数・学級数の推移'!$A$1:$I$11</definedName>
    <definedName name="_xlnm.Print_Area" localSheetId="1">'77　認定こども園園児数・教員数・学級数の推移'!$A$1:$I$12</definedName>
    <definedName name="_xlnm.Print_Area" localSheetId="2">'78　小学校児童数・教員数・学級数の推移'!$A$1:$O$10</definedName>
    <definedName name="_xlnm.Print_Area" localSheetId="3">'79　中学校生徒数・教員数・学級数の推移'!$A$1:$O$10</definedName>
    <definedName name="_xlnm.Print_Area" localSheetId="4">'80 小・中学校児童生徒の平均体位'!$A$1:$T$13</definedName>
    <definedName name="_xlnm.Print_Area" localSheetId="5">'81 放課後児童クラブの推移'!$A$1:$G$9</definedName>
    <definedName name="_xlnm.Print_Area" localSheetId="7">'83県立大卒業生進路'!$A$1:$AK$14</definedName>
    <definedName name="_xlnm.Print_Area" localSheetId="9">'84-2富山高専学生数等②'!$A$1:$H$14</definedName>
    <definedName name="_xlnm.Print_Area" localSheetId="8">'84富山高専学生数等①'!$A$1:$K$13</definedName>
    <definedName name="_xlnm.Print_Area" localSheetId="11">'85-2福祉短期大学教職員数② '!$A$1:$AH$9</definedName>
    <definedName name="_xlnm.Print_Area" localSheetId="10">'85福祉短期大学教職員数①'!$A$1:$Y$11</definedName>
    <definedName name="_xlnm.Print_Area" localSheetId="12">'86-1　富山情報ビジネス専門学校学生数・教職員数'!$A$1:$AB$11</definedName>
    <definedName name="_xlnm.Print_Area" localSheetId="13">'86-2　富山情報ビジネス専門学校卒業者の進路'!$A$1:$AH$10</definedName>
    <definedName name="_xlnm.Print_Area" localSheetId="14">'87 図書館蔵書冊数 '!$A$1:$R$29</definedName>
    <definedName name="_xlnm.Print_Area" localSheetId="15">'88 図書館利用状況'!$A$1:$O$30</definedName>
    <definedName name="_xlnm.Print_Area" localSheetId="17">'90 体育施設利用状況①'!$A$1:$M$30</definedName>
    <definedName name="_xlnm.Print_Area" localSheetId="18">'90-2 体育施設利用状況②'!$A$1:$M$28</definedName>
    <definedName name="_xlnm.Print_Area" localSheetId="19">'90-3 体育施設利用状況③'!$A$1:$M$29</definedName>
    <definedName name="_xlnm.Print_Area" localSheetId="22">'92 絵本館の入館者数'!$A$1:$N$9</definedName>
    <definedName name="_xlnm.Print_Area" localSheetId="24">'94 文化財①'!$A$1:$Q$11</definedName>
    <definedName name="_xlnm.Print_Area" localSheetId="26">文化財③!$A$1:$G$34</definedName>
    <definedName name="_xlnm.Print_Area" localSheetId="27">文化財④!$A$1:$G$32</definedName>
    <definedName name="_xlnm.Print_Area" localSheetId="28">文化財⑤!$A$1:$G$33</definedName>
    <definedName name="_xlnm.Print_Area" localSheetId="29">文化財⑥!$A$1:$G$28</definedName>
    <definedName name="Z_1063ECEF_C173_47D0_97AB_460E9FD2F30A_.wvu.Cols" localSheetId="9" hidden="1">'84-2富山高専学生数等②'!$I:$M</definedName>
    <definedName name="Z_1063ECEF_C173_47D0_97AB_460E9FD2F30A_.wvu.PrintArea" localSheetId="5" hidden="1">'81 放課後児童クラブの推移'!$A$1:$G$9</definedName>
    <definedName name="Z_1063ECEF_C173_47D0_97AB_460E9FD2F30A_.wvu.PrintArea" localSheetId="7" hidden="1">'83県立大卒業生進路'!$A$1:$AK$14</definedName>
    <definedName name="Z_1063ECEF_C173_47D0_97AB_460E9FD2F30A_.wvu.PrintArea" localSheetId="9" hidden="1">'84-2富山高専学生数等②'!$A$1:$H$14</definedName>
    <definedName name="Z_1063ECEF_C173_47D0_97AB_460E9FD2F30A_.wvu.PrintArea" localSheetId="8" hidden="1">'84富山高専学生数等①'!$A$1:$K$13</definedName>
    <definedName name="Z_1063ECEF_C173_47D0_97AB_460E9FD2F30A_.wvu.PrintArea" localSheetId="11" hidden="1">'85-2福祉短期大学教職員数② '!$A$1:$AH$9</definedName>
    <definedName name="Z_1063ECEF_C173_47D0_97AB_460E9FD2F30A_.wvu.PrintArea" localSheetId="10" hidden="1">'85福祉短期大学教職員数①'!$A$1:$Y$11</definedName>
    <definedName name="Z_1063ECEF_C173_47D0_97AB_460E9FD2F30A_.wvu.PrintArea" localSheetId="12" hidden="1">'86-1　富山情報ビジネス専門学校学生数・教職員数'!$A$1:$AB$11</definedName>
    <definedName name="Z_1063ECEF_C173_47D0_97AB_460E9FD2F30A_.wvu.PrintArea" localSheetId="13" hidden="1">'86-2　富山情報ビジネス専門学校卒業者の進路'!$A$1:$AH$11</definedName>
    <definedName name="Z_1063ECEF_C173_47D0_97AB_460E9FD2F30A_.wvu.PrintArea" localSheetId="14" hidden="1">'87 図書館蔵書冊数 '!$A$1:$R$29</definedName>
    <definedName name="Z_1063ECEF_C173_47D0_97AB_460E9FD2F30A_.wvu.PrintArea" localSheetId="15" hidden="1">'88 図書館利用状況'!$A$1:$O$30</definedName>
    <definedName name="Z_1063ECEF_C173_47D0_97AB_460E9FD2F30A_.wvu.PrintArea" localSheetId="17" hidden="1">'90 体育施設利用状況①'!$A$1:$I$29</definedName>
    <definedName name="Z_1063ECEF_C173_47D0_97AB_460E9FD2F30A_.wvu.PrintArea" localSheetId="18" hidden="1">'90-2 体育施設利用状況②'!$A$1:$M$28</definedName>
    <definedName name="Z_1063ECEF_C173_47D0_97AB_460E9FD2F30A_.wvu.PrintArea" localSheetId="19" hidden="1">'90-3 体育施設利用状況③'!$A$1:$M$29</definedName>
    <definedName name="Z_1063ECEF_C173_47D0_97AB_460E9FD2F30A_.wvu.PrintArea" localSheetId="22" hidden="1">'92 絵本館の入館者数'!$A$1:$N$9</definedName>
    <definedName name="Z_1063ECEF_C173_47D0_97AB_460E9FD2F30A_.wvu.PrintArea" localSheetId="24" hidden="1">'94 文化財①'!$A$1:$Q$11</definedName>
    <definedName name="Z_1063ECEF_C173_47D0_97AB_460E9FD2F30A_.wvu.PrintArea" localSheetId="26" hidden="1">文化財③!$A$1:$G$23</definedName>
    <definedName name="Z_1063ECEF_C173_47D0_97AB_460E9FD2F30A_.wvu.PrintArea" localSheetId="27" hidden="1">文化財④!$A$1:$G$32</definedName>
    <definedName name="Z_1063ECEF_C173_47D0_97AB_460E9FD2F30A_.wvu.PrintArea" localSheetId="28" hidden="1">文化財⑤!$A$1:$G$32</definedName>
    <definedName name="Z_1063ECEF_C173_47D0_97AB_460E9FD2F30A_.wvu.PrintArea" localSheetId="29" hidden="1">文化財⑥!$A$1:$G$28</definedName>
    <definedName name="Z_46D118F4_1245_46F4_999F_CCEEE9677E7D_.wvu.Cols" localSheetId="9" hidden="1">'84-2富山高専学生数等②'!$I:$M</definedName>
    <definedName name="Z_46D118F4_1245_46F4_999F_CCEEE9677E7D_.wvu.PrintArea" localSheetId="5" hidden="1">'81 放課後児童クラブの推移'!$A$1:$G$9</definedName>
    <definedName name="Z_46D118F4_1245_46F4_999F_CCEEE9677E7D_.wvu.PrintArea" localSheetId="7" hidden="1">'83県立大卒業生進路'!$A$1:$AK$14</definedName>
    <definedName name="Z_46D118F4_1245_46F4_999F_CCEEE9677E7D_.wvu.PrintArea" localSheetId="9" hidden="1">'84-2富山高専学生数等②'!$A$1:$H$14</definedName>
    <definedName name="Z_46D118F4_1245_46F4_999F_CCEEE9677E7D_.wvu.PrintArea" localSheetId="8" hidden="1">'84富山高専学生数等①'!$A$1:$K$13</definedName>
    <definedName name="Z_46D118F4_1245_46F4_999F_CCEEE9677E7D_.wvu.PrintArea" localSheetId="11" hidden="1">'85-2福祉短期大学教職員数② '!$A$1:$AH$9</definedName>
    <definedName name="Z_46D118F4_1245_46F4_999F_CCEEE9677E7D_.wvu.PrintArea" localSheetId="10" hidden="1">'85福祉短期大学教職員数①'!$A$1:$Y$11</definedName>
    <definedName name="Z_46D118F4_1245_46F4_999F_CCEEE9677E7D_.wvu.PrintArea" localSheetId="12" hidden="1">'86-1　富山情報ビジネス専門学校学生数・教職員数'!$A$1:$AB$11</definedName>
    <definedName name="Z_46D118F4_1245_46F4_999F_CCEEE9677E7D_.wvu.PrintArea" localSheetId="13" hidden="1">'86-2　富山情報ビジネス専門学校卒業者の進路'!$A$1:$AH$11</definedName>
    <definedName name="Z_46D118F4_1245_46F4_999F_CCEEE9677E7D_.wvu.PrintArea" localSheetId="14" hidden="1">'87 図書館蔵書冊数 '!$A$1:$R$29</definedName>
    <definedName name="Z_46D118F4_1245_46F4_999F_CCEEE9677E7D_.wvu.PrintArea" localSheetId="15" hidden="1">'88 図書館利用状況'!$A$1:$O$30</definedName>
    <definedName name="Z_46D118F4_1245_46F4_999F_CCEEE9677E7D_.wvu.PrintArea" localSheetId="17" hidden="1">'90 体育施設利用状況①'!$A$1:$I$29</definedName>
    <definedName name="Z_46D118F4_1245_46F4_999F_CCEEE9677E7D_.wvu.PrintArea" localSheetId="18" hidden="1">'90-2 体育施設利用状況②'!$A$1:$M$28</definedName>
    <definedName name="Z_46D118F4_1245_46F4_999F_CCEEE9677E7D_.wvu.PrintArea" localSheetId="19" hidden="1">'90-3 体育施設利用状況③'!$A$1:$M$29</definedName>
    <definedName name="Z_46D118F4_1245_46F4_999F_CCEEE9677E7D_.wvu.PrintArea" localSheetId="22" hidden="1">'92 絵本館の入館者数'!$A$1:$N$9</definedName>
    <definedName name="Z_46D118F4_1245_46F4_999F_CCEEE9677E7D_.wvu.PrintArea" localSheetId="24" hidden="1">'94 文化財①'!$A$1:$Q$11</definedName>
    <definedName name="Z_46D118F4_1245_46F4_999F_CCEEE9677E7D_.wvu.PrintArea" localSheetId="26" hidden="1">文化財③!$A$1:$G$23</definedName>
    <definedName name="Z_46D118F4_1245_46F4_999F_CCEEE9677E7D_.wvu.PrintArea" localSheetId="27" hidden="1">文化財④!$A$1:$G$32</definedName>
    <definedName name="Z_46D118F4_1245_46F4_999F_CCEEE9677E7D_.wvu.PrintArea" localSheetId="28" hidden="1">文化財⑤!$A$1:$G$32</definedName>
    <definedName name="Z_46D118F4_1245_46F4_999F_CCEEE9677E7D_.wvu.PrintArea" localSheetId="29" hidden="1">文化財⑥!$A$1:$G$28</definedName>
    <definedName name="Z_57B261F0_D7B9_974D_93E6_27B09951C272_.wvu.Cols" localSheetId="9" hidden="1">'84-2富山高専学生数等②'!$I:$M</definedName>
    <definedName name="Z_57B261F0_D7B9_974D_93E6_27B09951C272_.wvu.PrintArea" localSheetId="5" hidden="1">'81 放課後児童クラブの推移'!$A$1:$G$9</definedName>
    <definedName name="Z_57B261F0_D7B9_974D_93E6_27B09951C272_.wvu.PrintArea" localSheetId="7" hidden="1">'83県立大卒業生進路'!$A$1:$AK$14</definedName>
    <definedName name="Z_57B261F0_D7B9_974D_93E6_27B09951C272_.wvu.PrintArea" localSheetId="9" hidden="1">'84-2富山高専学生数等②'!$A$1:$H$14</definedName>
    <definedName name="Z_57B261F0_D7B9_974D_93E6_27B09951C272_.wvu.PrintArea" localSheetId="8" hidden="1">'84富山高専学生数等①'!$A$1:$K$13</definedName>
    <definedName name="Z_57B261F0_D7B9_974D_93E6_27B09951C272_.wvu.PrintArea" localSheetId="11" hidden="1">'85-2福祉短期大学教職員数② '!$A$1:$AH$9</definedName>
    <definedName name="Z_57B261F0_D7B9_974D_93E6_27B09951C272_.wvu.PrintArea" localSheetId="10" hidden="1">'85福祉短期大学教職員数①'!$A$1:$Y$11</definedName>
    <definedName name="Z_57B261F0_D7B9_974D_93E6_27B09951C272_.wvu.PrintArea" localSheetId="12" hidden="1">'86-1　富山情報ビジネス専門学校学生数・教職員数'!$A$1:$AB$11</definedName>
    <definedName name="Z_57B261F0_D7B9_974D_93E6_27B09951C272_.wvu.PrintArea" localSheetId="13" hidden="1">'86-2　富山情報ビジネス専門学校卒業者の進路'!$A$1:$AH$11</definedName>
    <definedName name="Z_57B261F0_D7B9_974D_93E6_27B09951C272_.wvu.PrintArea" localSheetId="14" hidden="1">'87 図書館蔵書冊数 '!$A$1:$R$29</definedName>
    <definedName name="Z_57B261F0_D7B9_974D_93E6_27B09951C272_.wvu.PrintArea" localSheetId="15" hidden="1">'88 図書館利用状況'!$A$1:$O$30</definedName>
    <definedName name="Z_57B261F0_D7B9_974D_93E6_27B09951C272_.wvu.PrintArea" localSheetId="17" hidden="1">'90 体育施設利用状況①'!$A$1:$I$29</definedName>
    <definedName name="Z_57B261F0_D7B9_974D_93E6_27B09951C272_.wvu.PrintArea" localSheetId="18" hidden="1">'90-2 体育施設利用状況②'!$A$1:$M$28</definedName>
    <definedName name="Z_57B261F0_D7B9_974D_93E6_27B09951C272_.wvu.PrintArea" localSheetId="19" hidden="1">'90-3 体育施設利用状況③'!$A$1:$M$29</definedName>
    <definedName name="Z_57B261F0_D7B9_974D_93E6_27B09951C272_.wvu.PrintArea" localSheetId="22" hidden="1">'92 絵本館の入館者数'!$A$1:$N$9</definedName>
    <definedName name="Z_57B261F0_D7B9_974D_93E6_27B09951C272_.wvu.PrintArea" localSheetId="24" hidden="1">'94 文化財①'!$A$1:$Q$11</definedName>
    <definedName name="Z_57B261F0_D7B9_974D_93E6_27B09951C272_.wvu.PrintArea" localSheetId="26" hidden="1">文化財③!$A$1:$G$23</definedName>
    <definedName name="Z_57B261F0_D7B9_974D_93E6_27B09951C272_.wvu.PrintArea" localSheetId="27" hidden="1">文化財④!$A$1:$G$32</definedName>
    <definedName name="Z_57B261F0_D7B9_974D_93E6_27B09951C272_.wvu.PrintArea" localSheetId="28" hidden="1">文化財⑤!$A$1:$G$32</definedName>
    <definedName name="Z_57B261F0_D7B9_974D_93E6_27B09951C272_.wvu.PrintArea" localSheetId="29" hidden="1">文化財⑥!$A$1:$G$28</definedName>
    <definedName name="Z_5A5EAF48_D8CD_5448_AD18_96BC769A9110_.wvu.Cols" localSheetId="9" hidden="1">'84-2富山高専学生数等②'!$I:$M</definedName>
    <definedName name="Z_5A5EAF48_D8CD_5448_AD18_96BC769A9110_.wvu.PrintArea" localSheetId="4" hidden="1">'80 小・中学校児童生徒の平均体位'!$A$1:$T$13</definedName>
    <definedName name="Z_5A5EAF48_D8CD_5448_AD18_96BC769A9110_.wvu.PrintArea" localSheetId="5" hidden="1">'81 放課後児童クラブの推移'!$A$1:$G$9</definedName>
    <definedName name="Z_5A5EAF48_D8CD_5448_AD18_96BC769A9110_.wvu.PrintArea" localSheetId="7" hidden="1">'83県立大卒業生進路'!$A$1:$AK$14</definedName>
    <definedName name="Z_5A5EAF48_D8CD_5448_AD18_96BC769A9110_.wvu.PrintArea" localSheetId="9" hidden="1">'84-2富山高専学生数等②'!$A$1:$H$14</definedName>
    <definedName name="Z_5A5EAF48_D8CD_5448_AD18_96BC769A9110_.wvu.PrintArea" localSheetId="8" hidden="1">'84富山高専学生数等①'!$A$1:$K$13</definedName>
    <definedName name="Z_5A5EAF48_D8CD_5448_AD18_96BC769A9110_.wvu.PrintArea" localSheetId="11" hidden="1">'85-2福祉短期大学教職員数② '!$A$1:$AH$9</definedName>
    <definedName name="Z_5A5EAF48_D8CD_5448_AD18_96BC769A9110_.wvu.PrintArea" localSheetId="10" hidden="1">'85福祉短期大学教職員数①'!$A$1:$Y$11</definedName>
    <definedName name="Z_5A5EAF48_D8CD_5448_AD18_96BC769A9110_.wvu.PrintArea" localSheetId="12" hidden="1">'86-1　富山情報ビジネス専門学校学生数・教職員数'!$A$1:$AB$11</definedName>
    <definedName name="Z_5A5EAF48_D8CD_5448_AD18_96BC769A9110_.wvu.PrintArea" localSheetId="13" hidden="1">'86-2　富山情報ビジネス専門学校卒業者の進路'!$A$1:$AH$11</definedName>
    <definedName name="Z_5A5EAF48_D8CD_5448_AD18_96BC769A9110_.wvu.PrintArea" localSheetId="14" hidden="1">'87 図書館蔵書冊数 '!$A$1:$R$29</definedName>
    <definedName name="Z_5A5EAF48_D8CD_5448_AD18_96BC769A9110_.wvu.PrintArea" localSheetId="15" hidden="1">'88 図書館利用状況'!$A$1:$O$30</definedName>
    <definedName name="Z_5A5EAF48_D8CD_5448_AD18_96BC769A9110_.wvu.PrintArea" localSheetId="17" hidden="1">'90 体育施設利用状況①'!$A$1:$M$30</definedName>
    <definedName name="Z_5A5EAF48_D8CD_5448_AD18_96BC769A9110_.wvu.PrintArea" localSheetId="18" hidden="1">'90-2 体育施設利用状況②'!$A$1:$M$28</definedName>
    <definedName name="Z_5A5EAF48_D8CD_5448_AD18_96BC769A9110_.wvu.PrintArea" localSheetId="19" hidden="1">'90-3 体育施設利用状況③'!$A$1:$M$29</definedName>
    <definedName name="Z_5A5EAF48_D8CD_5448_AD18_96BC769A9110_.wvu.PrintArea" localSheetId="22" hidden="1">'92 絵本館の入館者数'!$A$1:$N$9</definedName>
    <definedName name="Z_5A5EAF48_D8CD_5448_AD18_96BC769A9110_.wvu.PrintArea" localSheetId="24" hidden="1">'94 文化財①'!$A$1:$Q$11</definedName>
    <definedName name="Z_5A5EAF48_D8CD_5448_AD18_96BC769A9110_.wvu.PrintArea" localSheetId="25" hidden="1">文化財②!$A$1:$G$29</definedName>
    <definedName name="Z_5A5EAF48_D8CD_5448_AD18_96BC769A9110_.wvu.PrintArea" localSheetId="26" hidden="1">文化財③!$A$1:$G$34</definedName>
    <definedName name="Z_5A5EAF48_D8CD_5448_AD18_96BC769A9110_.wvu.PrintArea" localSheetId="27" hidden="1">文化財④!$A$1:$G$32</definedName>
    <definedName name="Z_5A5EAF48_D8CD_5448_AD18_96BC769A9110_.wvu.PrintArea" localSheetId="28" hidden="1">文化財⑤!$A$1:$G$33</definedName>
    <definedName name="Z_5A5EAF48_D8CD_5448_AD18_96BC769A9110_.wvu.PrintArea" localSheetId="29" hidden="1">文化財⑥!$A$1:$G$28</definedName>
    <definedName name="Z_75E9111E_2213_AC4F_8AAB_9D1648DDCBF9_.wvu.PrintArea" localSheetId="5" hidden="1">'81 放課後児童クラブの推移'!$A$1:$G$9</definedName>
    <definedName name="Z_75E9111E_2213_AC4F_8AAB_9D1648DDCBF9_.wvu.PrintArea" localSheetId="14" hidden="1">'87 図書館蔵書冊数 '!$A$1:$R$29</definedName>
    <definedName name="Z_75E9111E_2213_AC4F_8AAB_9D1648DDCBF9_.wvu.PrintArea" localSheetId="15" hidden="1">'88 図書館利用状況'!$A$1:$O$30</definedName>
    <definedName name="Z_75E9111E_2213_AC4F_8AAB_9D1648DDCBF9_.wvu.PrintArea" localSheetId="17" hidden="1">'90 体育施設利用状況①'!$A$1:$I$29</definedName>
    <definedName name="Z_75E9111E_2213_AC4F_8AAB_9D1648DDCBF9_.wvu.PrintArea" localSheetId="18" hidden="1">'90-2 体育施設利用状況②'!$A$1:$M$28</definedName>
    <definedName name="Z_75E9111E_2213_AC4F_8AAB_9D1648DDCBF9_.wvu.PrintArea" localSheetId="19" hidden="1">'90-3 体育施設利用状況③'!$A$1:$M$29</definedName>
    <definedName name="Z_75E9111E_2213_AC4F_8AAB_9D1648DDCBF9_.wvu.PrintArea" localSheetId="22" hidden="1">'92 絵本館の入館者数'!$A$1:$N$9</definedName>
    <definedName name="Z_75E9111E_2213_AC4F_8AAB_9D1648DDCBF9_.wvu.PrintArea" localSheetId="24" hidden="1">'94 文化財①'!$A$1:$Q$11</definedName>
    <definedName name="Z_75E9111E_2213_AC4F_8AAB_9D1648DDCBF9_.wvu.PrintArea" localSheetId="26" hidden="1">文化財③!$A$1:$G$23</definedName>
    <definedName name="Z_75E9111E_2213_AC4F_8AAB_9D1648DDCBF9_.wvu.PrintArea" localSheetId="27" hidden="1">文化財④!$A$1:$G$32</definedName>
    <definedName name="Z_75E9111E_2213_AC4F_8AAB_9D1648DDCBF9_.wvu.PrintArea" localSheetId="28" hidden="1">文化財⑤!$A$1:$G$32</definedName>
    <definedName name="Z_75E9111E_2213_AC4F_8AAB_9D1648DDCBF9_.wvu.PrintArea" localSheetId="29" hidden="1">文化財⑥!$A$1:$G$28</definedName>
    <definedName name="Z_75E9111E_2213_AC4F_8AAB_9D1648DDCBF9_.wvu.Rows" localSheetId="17" hidden="1">#REF!</definedName>
    <definedName name="Z_76A95D36_BC02_614D_9B02_580F1F25BEC1_.wvu.Cols" localSheetId="9" hidden="1">'84-2富山高専学生数等②'!$I:$M</definedName>
    <definedName name="Z_76A95D36_BC02_614D_9B02_580F1F25BEC1_.wvu.PrintArea" localSheetId="5" hidden="1">'81 放課後児童クラブの推移'!$A$1:$G$9</definedName>
    <definedName name="Z_76A95D36_BC02_614D_9B02_580F1F25BEC1_.wvu.PrintArea" localSheetId="7" hidden="1">'83県立大卒業生進路'!$A$1:$AK$14</definedName>
    <definedName name="Z_76A95D36_BC02_614D_9B02_580F1F25BEC1_.wvu.PrintArea" localSheetId="9" hidden="1">'84-2富山高専学生数等②'!$A$1:$H$14</definedName>
    <definedName name="Z_76A95D36_BC02_614D_9B02_580F1F25BEC1_.wvu.PrintArea" localSheetId="8" hidden="1">'84富山高専学生数等①'!$A$1:$K$13</definedName>
    <definedName name="Z_76A95D36_BC02_614D_9B02_580F1F25BEC1_.wvu.PrintArea" localSheetId="11" hidden="1">'85-2福祉短期大学教職員数② '!$A$1:$AH$9</definedName>
    <definedName name="Z_76A95D36_BC02_614D_9B02_580F1F25BEC1_.wvu.PrintArea" localSheetId="10" hidden="1">'85福祉短期大学教職員数①'!$A$1:$Y$11</definedName>
    <definedName name="Z_76A95D36_BC02_614D_9B02_580F1F25BEC1_.wvu.PrintArea" localSheetId="12" hidden="1">'86-1　富山情報ビジネス専門学校学生数・教職員数'!$A$1:$AB$11</definedName>
    <definedName name="Z_76A95D36_BC02_614D_9B02_580F1F25BEC1_.wvu.PrintArea" localSheetId="13" hidden="1">'86-2　富山情報ビジネス専門学校卒業者の進路'!$A$1:$AH$11</definedName>
    <definedName name="Z_76A95D36_BC02_614D_9B02_580F1F25BEC1_.wvu.PrintArea" localSheetId="14" hidden="1">'87 図書館蔵書冊数 '!$A$1:$R$29</definedName>
    <definedName name="Z_76A95D36_BC02_614D_9B02_580F1F25BEC1_.wvu.PrintArea" localSheetId="15" hidden="1">'88 図書館利用状況'!$A$1:$O$30</definedName>
    <definedName name="Z_76A95D36_BC02_614D_9B02_580F1F25BEC1_.wvu.PrintArea" localSheetId="17" hidden="1">'90 体育施設利用状況①'!$A$1:$I$29</definedName>
    <definedName name="Z_76A95D36_BC02_614D_9B02_580F1F25BEC1_.wvu.PrintArea" localSheetId="18" hidden="1">'90-2 体育施設利用状況②'!$A$1:$M$28</definedName>
    <definedName name="Z_76A95D36_BC02_614D_9B02_580F1F25BEC1_.wvu.PrintArea" localSheetId="19" hidden="1">'90-3 体育施設利用状況③'!$A$1:$M$29</definedName>
    <definedName name="Z_76A95D36_BC02_614D_9B02_580F1F25BEC1_.wvu.PrintArea" localSheetId="22" hidden="1">'92 絵本館の入館者数'!$A$1:$N$9</definedName>
    <definedName name="Z_76A95D36_BC02_614D_9B02_580F1F25BEC1_.wvu.PrintArea" localSheetId="24" hidden="1">'94 文化財①'!$A$1:$Q$11</definedName>
    <definedName name="Z_76A95D36_BC02_614D_9B02_580F1F25BEC1_.wvu.PrintArea" localSheetId="26" hidden="1">文化財③!$A$1:$G$23</definedName>
    <definedName name="Z_76A95D36_BC02_614D_9B02_580F1F25BEC1_.wvu.PrintArea" localSheetId="27" hidden="1">文化財④!$A$1:$G$32</definedName>
    <definedName name="Z_76A95D36_BC02_614D_9B02_580F1F25BEC1_.wvu.PrintArea" localSheetId="28" hidden="1">文化財⑤!$A$1:$G$32</definedName>
    <definedName name="Z_76A95D36_BC02_614D_9B02_580F1F25BEC1_.wvu.PrintArea" localSheetId="29" hidden="1">文化財⑥!$A$1:$G$28</definedName>
    <definedName name="Z_A798FD1F_3323_1349_918B_0E45F18CE6EC_.wvu.Cols" localSheetId="9" hidden="1">'84-2富山高専学生数等②'!$I:$M</definedName>
    <definedName name="Z_A798FD1F_3323_1349_918B_0E45F18CE6EC_.wvu.PrintArea" localSheetId="5" hidden="1">'81 放課後児童クラブの推移'!$A$1:$G$9</definedName>
    <definedName name="Z_A798FD1F_3323_1349_918B_0E45F18CE6EC_.wvu.PrintArea" localSheetId="7" hidden="1">'83県立大卒業生進路'!$A$1:$AK$14</definedName>
    <definedName name="Z_A798FD1F_3323_1349_918B_0E45F18CE6EC_.wvu.PrintArea" localSheetId="9" hidden="1">'84-2富山高専学生数等②'!$A$1:$H$14</definedName>
    <definedName name="Z_A798FD1F_3323_1349_918B_0E45F18CE6EC_.wvu.PrintArea" localSheetId="8" hidden="1">'84富山高専学生数等①'!$A$1:$K$13</definedName>
    <definedName name="Z_A798FD1F_3323_1349_918B_0E45F18CE6EC_.wvu.PrintArea" localSheetId="11" hidden="1">'85-2福祉短期大学教職員数② '!$A$1:$AH$9</definedName>
    <definedName name="Z_A798FD1F_3323_1349_918B_0E45F18CE6EC_.wvu.PrintArea" localSheetId="10" hidden="1">'85福祉短期大学教職員数①'!$A$1:$Y$11</definedName>
    <definedName name="Z_A798FD1F_3323_1349_918B_0E45F18CE6EC_.wvu.PrintArea" localSheetId="12" hidden="1">'86-1　富山情報ビジネス専門学校学生数・教職員数'!$A$1:$AB$11</definedName>
    <definedName name="Z_A798FD1F_3323_1349_918B_0E45F18CE6EC_.wvu.PrintArea" localSheetId="13" hidden="1">'86-2　富山情報ビジネス専門学校卒業者の進路'!$A$1:$AH$11</definedName>
    <definedName name="Z_A798FD1F_3323_1349_918B_0E45F18CE6EC_.wvu.PrintArea" localSheetId="14" hidden="1">'87 図書館蔵書冊数 '!$A$1:$R$29</definedName>
    <definedName name="Z_A798FD1F_3323_1349_918B_0E45F18CE6EC_.wvu.PrintArea" localSheetId="15" hidden="1">'88 図書館利用状況'!$A$1:$O$30</definedName>
    <definedName name="Z_A798FD1F_3323_1349_918B_0E45F18CE6EC_.wvu.PrintArea" localSheetId="17" hidden="1">'90 体育施設利用状況①'!$A$1:$I$29</definedName>
    <definedName name="Z_A798FD1F_3323_1349_918B_0E45F18CE6EC_.wvu.PrintArea" localSheetId="18" hidden="1">'90-2 体育施設利用状況②'!$A$1:$M$28</definedName>
    <definedName name="Z_A798FD1F_3323_1349_918B_0E45F18CE6EC_.wvu.PrintArea" localSheetId="19" hidden="1">'90-3 体育施設利用状況③'!$A$1:$M$29</definedName>
    <definedName name="Z_A798FD1F_3323_1349_918B_0E45F18CE6EC_.wvu.PrintArea" localSheetId="22" hidden="1">'92 絵本館の入館者数'!$A$1:$N$9</definedName>
    <definedName name="Z_A798FD1F_3323_1349_918B_0E45F18CE6EC_.wvu.PrintArea" localSheetId="24" hidden="1">'94 文化財①'!$A$1:$Q$11</definedName>
    <definedName name="Z_A798FD1F_3323_1349_918B_0E45F18CE6EC_.wvu.PrintArea" localSheetId="26" hidden="1">文化財③!$A$1:$G$23</definedName>
    <definedName name="Z_A798FD1F_3323_1349_918B_0E45F18CE6EC_.wvu.PrintArea" localSheetId="27" hidden="1">文化財④!$A$1:$G$32</definedName>
    <definedName name="Z_A798FD1F_3323_1349_918B_0E45F18CE6EC_.wvu.PrintArea" localSheetId="28" hidden="1">文化財⑤!$A$1:$G$32</definedName>
    <definedName name="Z_A798FD1F_3323_1349_918B_0E45F18CE6EC_.wvu.PrintArea" localSheetId="29" hidden="1">文化財⑥!$A$1:$G$28</definedName>
    <definedName name="Z_A8645DCB_D572_6944_B13B_8DC13BB111CA_.wvu.PrintArea" localSheetId="5" hidden="1">'81 放課後児童クラブの推移'!$A$1:$G$9</definedName>
    <definedName name="Z_A8645DCB_D572_6944_B13B_8DC13BB111CA_.wvu.PrintArea" localSheetId="14" hidden="1">'87 図書館蔵書冊数 '!$A$1:$R$29</definedName>
    <definedName name="Z_A8645DCB_D572_6944_B13B_8DC13BB111CA_.wvu.PrintArea" localSheetId="15" hidden="1">'88 図書館利用状況'!$A$1:$O$30</definedName>
    <definedName name="Z_A8645DCB_D572_6944_B13B_8DC13BB111CA_.wvu.PrintArea" localSheetId="17" hidden="1">'90 体育施設利用状況①'!$A$1:$I$29</definedName>
    <definedName name="Z_A8645DCB_D572_6944_B13B_8DC13BB111CA_.wvu.PrintArea" localSheetId="18" hidden="1">'90-2 体育施設利用状況②'!$A$1:$M$28</definedName>
    <definedName name="Z_A8645DCB_D572_6944_B13B_8DC13BB111CA_.wvu.PrintArea" localSheetId="19" hidden="1">'90-3 体育施設利用状況③'!$A$1:$M$29</definedName>
    <definedName name="Z_A8645DCB_D572_6944_B13B_8DC13BB111CA_.wvu.PrintArea" localSheetId="22" hidden="1">'92 絵本館の入館者数'!$A$1:$N$9</definedName>
    <definedName name="Z_A8645DCB_D572_6944_B13B_8DC13BB111CA_.wvu.PrintArea" localSheetId="24" hidden="1">'94 文化財①'!$A$1:$Q$11</definedName>
    <definedName name="Z_A8645DCB_D572_6944_B13B_8DC13BB111CA_.wvu.PrintArea" localSheetId="26" hidden="1">文化財③!$A$1:$G$23</definedName>
    <definedName name="Z_A8645DCB_D572_6944_B13B_8DC13BB111CA_.wvu.PrintArea" localSheetId="27" hidden="1">文化財④!$A$1:$G$32</definedName>
    <definedName name="Z_A8645DCB_D572_6944_B13B_8DC13BB111CA_.wvu.PrintArea" localSheetId="28" hidden="1">文化財⑤!$A$1:$G$32</definedName>
    <definedName name="Z_A8645DCB_D572_6944_B13B_8DC13BB111CA_.wvu.PrintArea" localSheetId="29" hidden="1">文化財⑥!$A$1:$G$28</definedName>
    <definedName name="Z_A8645DCB_D572_6944_B13B_8DC13BB111CA_.wvu.Rows" localSheetId="17" hidden="1">#REF!</definedName>
    <definedName name="Z_AC13F217_7915_674D_9679_25AF22E59FB8_.wvu.Cols" localSheetId="9" hidden="1">'84-2富山高専学生数等②'!$I:$M</definedName>
    <definedName name="Z_AC13F217_7915_674D_9679_25AF22E59FB8_.wvu.PrintArea" localSheetId="4" hidden="1">'80 小・中学校児童生徒の平均体位'!$A$1:$T$13</definedName>
    <definedName name="Z_AC13F217_7915_674D_9679_25AF22E59FB8_.wvu.PrintArea" localSheetId="5" hidden="1">'81 放課後児童クラブの推移'!$A$1:$G$9</definedName>
    <definedName name="Z_AC13F217_7915_674D_9679_25AF22E59FB8_.wvu.PrintArea" localSheetId="7" hidden="1">'83県立大卒業生進路'!$A$1:$AK$14</definedName>
    <definedName name="Z_AC13F217_7915_674D_9679_25AF22E59FB8_.wvu.PrintArea" localSheetId="9" hidden="1">'84-2富山高専学生数等②'!$A$1:$H$14</definedName>
    <definedName name="Z_AC13F217_7915_674D_9679_25AF22E59FB8_.wvu.PrintArea" localSheetId="8" hidden="1">'84富山高専学生数等①'!$A$1:$K$13</definedName>
    <definedName name="Z_AC13F217_7915_674D_9679_25AF22E59FB8_.wvu.PrintArea" localSheetId="11" hidden="1">'85-2福祉短期大学教職員数② '!$A$1:$AH$9</definedName>
    <definedName name="Z_AC13F217_7915_674D_9679_25AF22E59FB8_.wvu.PrintArea" localSheetId="10" hidden="1">'85福祉短期大学教職員数①'!$A$1:$Y$11</definedName>
    <definedName name="Z_AC13F217_7915_674D_9679_25AF22E59FB8_.wvu.PrintArea" localSheetId="12" hidden="1">'86-1　富山情報ビジネス専門学校学生数・教職員数'!$A$1:$AB$11</definedName>
    <definedName name="Z_AC13F217_7915_674D_9679_25AF22E59FB8_.wvu.PrintArea" localSheetId="13" hidden="1">'86-2　富山情報ビジネス専門学校卒業者の進路'!$A$1:$AH$11</definedName>
    <definedName name="Z_AC13F217_7915_674D_9679_25AF22E59FB8_.wvu.PrintArea" localSheetId="14" hidden="1">'87 図書館蔵書冊数 '!$A$1:$R$29</definedName>
    <definedName name="Z_AC13F217_7915_674D_9679_25AF22E59FB8_.wvu.PrintArea" localSheetId="15" hidden="1">'88 図書館利用状況'!$A$1:$O$30</definedName>
    <definedName name="Z_AC13F217_7915_674D_9679_25AF22E59FB8_.wvu.PrintArea" localSheetId="17" hidden="1">'90 体育施設利用状況①'!$A$1:$M$30</definedName>
    <definedName name="Z_AC13F217_7915_674D_9679_25AF22E59FB8_.wvu.PrintArea" localSheetId="18" hidden="1">'90-2 体育施設利用状況②'!$A$1:$M$28</definedName>
    <definedName name="Z_AC13F217_7915_674D_9679_25AF22E59FB8_.wvu.PrintArea" localSheetId="19" hidden="1">'90-3 体育施設利用状況③'!$A$1:$M$29</definedName>
    <definedName name="Z_AC13F217_7915_674D_9679_25AF22E59FB8_.wvu.PrintArea" localSheetId="22" hidden="1">'92 絵本館の入館者数'!$A$1:$N$9</definedName>
    <definedName name="Z_AC13F217_7915_674D_9679_25AF22E59FB8_.wvu.PrintArea" localSheetId="24" hidden="1">'94 文化財①'!$A$1:$Q$11</definedName>
    <definedName name="Z_AC13F217_7915_674D_9679_25AF22E59FB8_.wvu.PrintArea" localSheetId="25" hidden="1">文化財②!$A$1:$G$29</definedName>
    <definedName name="Z_AC13F217_7915_674D_9679_25AF22E59FB8_.wvu.PrintArea" localSheetId="26" hidden="1">文化財③!$A$1:$G$34</definedName>
    <definedName name="Z_AC13F217_7915_674D_9679_25AF22E59FB8_.wvu.PrintArea" localSheetId="27" hidden="1">文化財④!$A$1:$G$32</definedName>
    <definedName name="Z_AC13F217_7915_674D_9679_25AF22E59FB8_.wvu.PrintArea" localSheetId="28" hidden="1">文化財⑤!$A$1:$G$33</definedName>
    <definedName name="Z_AC13F217_7915_674D_9679_25AF22E59FB8_.wvu.PrintArea" localSheetId="29" hidden="1">文化財⑥!$A$1:$G$28</definedName>
    <definedName name="Z_B12C10F6_D778_41E9_8AB8_DA38D33E3FE6_.wvu.Cols" localSheetId="9" hidden="1">'84-2富山高専学生数等②'!$I:$M</definedName>
    <definedName name="Z_B12C10F6_D778_41E9_8AB8_DA38D33E3FE6_.wvu.PrintArea" localSheetId="4" hidden="1">'80 小・中学校児童生徒の平均体位'!$A$1:$T$13</definedName>
    <definedName name="Z_B12C10F6_D778_41E9_8AB8_DA38D33E3FE6_.wvu.PrintArea" localSheetId="5" hidden="1">'81 放課後児童クラブの推移'!$A$1:$G$9</definedName>
    <definedName name="Z_B12C10F6_D778_41E9_8AB8_DA38D33E3FE6_.wvu.PrintArea" localSheetId="7" hidden="1">'83県立大卒業生進路'!$A$1:$AK$14</definedName>
    <definedName name="Z_B12C10F6_D778_41E9_8AB8_DA38D33E3FE6_.wvu.PrintArea" localSheetId="9" hidden="1">'84-2富山高専学生数等②'!$A$1:$H$14</definedName>
    <definedName name="Z_B12C10F6_D778_41E9_8AB8_DA38D33E3FE6_.wvu.PrintArea" localSheetId="8" hidden="1">'84富山高専学生数等①'!$A$1:$K$13</definedName>
    <definedName name="Z_B12C10F6_D778_41E9_8AB8_DA38D33E3FE6_.wvu.PrintArea" localSheetId="11" hidden="1">'85-2福祉短期大学教職員数② '!$A$1:$AH$9</definedName>
    <definedName name="Z_B12C10F6_D778_41E9_8AB8_DA38D33E3FE6_.wvu.PrintArea" localSheetId="10" hidden="1">'85福祉短期大学教職員数①'!$A$1:$Y$11</definedName>
    <definedName name="Z_B12C10F6_D778_41E9_8AB8_DA38D33E3FE6_.wvu.PrintArea" localSheetId="12" hidden="1">'86-1　富山情報ビジネス専門学校学生数・教職員数'!$A$1:$AB$11</definedName>
    <definedName name="Z_B12C10F6_D778_41E9_8AB8_DA38D33E3FE6_.wvu.PrintArea" localSheetId="13" hidden="1">'86-2　富山情報ビジネス専門学校卒業者の進路'!$A$1:$AH$11</definedName>
    <definedName name="Z_B12C10F6_D778_41E9_8AB8_DA38D33E3FE6_.wvu.PrintArea" localSheetId="14" hidden="1">'87 図書館蔵書冊数 '!$A$1:$R$29</definedName>
    <definedName name="Z_B12C10F6_D778_41E9_8AB8_DA38D33E3FE6_.wvu.PrintArea" localSheetId="15" hidden="1">'88 図書館利用状況'!$A$1:$O$30</definedName>
    <definedName name="Z_B12C10F6_D778_41E9_8AB8_DA38D33E3FE6_.wvu.PrintArea" localSheetId="17" hidden="1">'90 体育施設利用状況①'!$A$1:$M$30</definedName>
    <definedName name="Z_B12C10F6_D778_41E9_8AB8_DA38D33E3FE6_.wvu.PrintArea" localSheetId="18" hidden="1">'90-2 体育施設利用状況②'!$A$1:$M$28</definedName>
    <definedName name="Z_B12C10F6_D778_41E9_8AB8_DA38D33E3FE6_.wvu.PrintArea" localSheetId="19" hidden="1">'90-3 体育施設利用状況③'!$A$1:$M$29</definedName>
    <definedName name="Z_B12C10F6_D778_41E9_8AB8_DA38D33E3FE6_.wvu.PrintArea" localSheetId="22" hidden="1">'92 絵本館の入館者数'!$A$1:$N$9</definedName>
    <definedName name="Z_B12C10F6_D778_41E9_8AB8_DA38D33E3FE6_.wvu.PrintArea" localSheetId="24" hidden="1">'94 文化財①'!$A$1:$Q$11</definedName>
    <definedName name="Z_B12C10F6_D778_41E9_8AB8_DA38D33E3FE6_.wvu.PrintArea" localSheetId="26" hidden="1">文化財③!$A$1:$G$34</definedName>
    <definedName name="Z_B12C10F6_D778_41E9_8AB8_DA38D33E3FE6_.wvu.PrintArea" localSheetId="27" hidden="1">文化財④!$A$1:$G$32</definedName>
    <definedName name="Z_B12C10F6_D778_41E9_8AB8_DA38D33E3FE6_.wvu.PrintArea" localSheetId="28" hidden="1">文化財⑤!$A$1:$G$33</definedName>
    <definedName name="Z_B12C10F6_D778_41E9_8AB8_DA38D33E3FE6_.wvu.PrintArea" localSheetId="29" hidden="1">文化財⑥!$A$1:$G$28</definedName>
    <definedName name="Z_BC9EA3EC_B020_094C_BBAF_B8A6749D0A04_.wvu.Cols" localSheetId="9" hidden="1">'84-2富山高専学生数等②'!$I:$M</definedName>
    <definedName name="Z_BC9EA3EC_B020_094C_BBAF_B8A6749D0A04_.wvu.PrintArea" localSheetId="5" hidden="1">'81 放課後児童クラブの推移'!$A$1:$G$9</definedName>
    <definedName name="Z_BC9EA3EC_B020_094C_BBAF_B8A6749D0A04_.wvu.PrintArea" localSheetId="7" hidden="1">'83県立大卒業生進路'!$A$1:$AK$14</definedName>
    <definedName name="Z_BC9EA3EC_B020_094C_BBAF_B8A6749D0A04_.wvu.PrintArea" localSheetId="9" hidden="1">'84-2富山高専学生数等②'!$A$1:$H$14</definedName>
    <definedName name="Z_BC9EA3EC_B020_094C_BBAF_B8A6749D0A04_.wvu.PrintArea" localSheetId="8" hidden="1">'84富山高専学生数等①'!$A$1:$K$13</definedName>
    <definedName name="Z_BC9EA3EC_B020_094C_BBAF_B8A6749D0A04_.wvu.PrintArea" localSheetId="11" hidden="1">'85-2福祉短期大学教職員数② '!$A$1:$AH$9</definedName>
    <definedName name="Z_BC9EA3EC_B020_094C_BBAF_B8A6749D0A04_.wvu.PrintArea" localSheetId="10" hidden="1">'85福祉短期大学教職員数①'!$A$1:$Y$11</definedName>
    <definedName name="Z_BC9EA3EC_B020_094C_BBAF_B8A6749D0A04_.wvu.PrintArea" localSheetId="12" hidden="1">'86-1　富山情報ビジネス専門学校学生数・教職員数'!$A$1:$AB$11</definedName>
    <definedName name="Z_BC9EA3EC_B020_094C_BBAF_B8A6749D0A04_.wvu.PrintArea" localSheetId="13" hidden="1">'86-2　富山情報ビジネス専門学校卒業者の進路'!$A$1:$AH$11</definedName>
    <definedName name="Z_BC9EA3EC_B020_094C_BBAF_B8A6749D0A04_.wvu.PrintArea" localSheetId="14" hidden="1">'87 図書館蔵書冊数 '!$A$1:$R$29</definedName>
    <definedName name="Z_BC9EA3EC_B020_094C_BBAF_B8A6749D0A04_.wvu.PrintArea" localSheetId="15" hidden="1">'88 図書館利用状況'!$A$1:$O$30</definedName>
    <definedName name="Z_BC9EA3EC_B020_094C_BBAF_B8A6749D0A04_.wvu.PrintArea" localSheetId="17" hidden="1">'90 体育施設利用状況①'!$A$1:$I$29</definedName>
    <definedName name="Z_BC9EA3EC_B020_094C_BBAF_B8A6749D0A04_.wvu.PrintArea" localSheetId="18" hidden="1">'90-2 体育施設利用状況②'!$A$1:$M$28</definedName>
    <definedName name="Z_BC9EA3EC_B020_094C_BBAF_B8A6749D0A04_.wvu.PrintArea" localSheetId="19" hidden="1">'90-3 体育施設利用状況③'!$A$1:$M$29</definedName>
    <definedName name="Z_BC9EA3EC_B020_094C_BBAF_B8A6749D0A04_.wvu.PrintArea" localSheetId="22" hidden="1">'92 絵本館の入館者数'!$A$1:$N$9</definedName>
    <definedName name="Z_BC9EA3EC_B020_094C_BBAF_B8A6749D0A04_.wvu.PrintArea" localSheetId="24" hidden="1">'94 文化財①'!$A$1:$Q$11</definedName>
    <definedName name="Z_BC9EA3EC_B020_094C_BBAF_B8A6749D0A04_.wvu.PrintArea" localSheetId="26" hidden="1">文化財③!$A$1:$G$23</definedName>
    <definedName name="Z_BC9EA3EC_B020_094C_BBAF_B8A6749D0A04_.wvu.PrintArea" localSheetId="27" hidden="1">文化財④!$A$1:$G$32</definedName>
    <definedName name="Z_BC9EA3EC_B020_094C_BBAF_B8A6749D0A04_.wvu.PrintArea" localSheetId="28" hidden="1">文化財⑤!$A$1:$G$32</definedName>
    <definedName name="Z_BC9EA3EC_B020_094C_BBAF_B8A6749D0A04_.wvu.PrintArea" localSheetId="29" hidden="1">文化財⑥!$A$1:$G$28</definedName>
    <definedName name="Z_DBAD1FFC_E8B6_46DF_B96B_4DA90E1986E1_.wvu.Cols" localSheetId="9" hidden="1">'84-2富山高専学生数等②'!$I:$M</definedName>
    <definedName name="Z_DBAD1FFC_E8B6_46DF_B96B_4DA90E1986E1_.wvu.PrintArea" localSheetId="4" hidden="1">'80 小・中学校児童生徒の平均体位'!$A$1:$T$13</definedName>
    <definedName name="Z_DBAD1FFC_E8B6_46DF_B96B_4DA90E1986E1_.wvu.PrintArea" localSheetId="5" hidden="1">'81 放課後児童クラブの推移'!$A$1:$G$9</definedName>
    <definedName name="Z_DBAD1FFC_E8B6_46DF_B96B_4DA90E1986E1_.wvu.PrintArea" localSheetId="7" hidden="1">'83県立大卒業生進路'!$A$1:$AK$14</definedName>
    <definedName name="Z_DBAD1FFC_E8B6_46DF_B96B_4DA90E1986E1_.wvu.PrintArea" localSheetId="9" hidden="1">'84-2富山高専学生数等②'!$A$1:$H$14</definedName>
    <definedName name="Z_DBAD1FFC_E8B6_46DF_B96B_4DA90E1986E1_.wvu.PrintArea" localSheetId="8" hidden="1">'84富山高専学生数等①'!$A$1:$K$13</definedName>
    <definedName name="Z_DBAD1FFC_E8B6_46DF_B96B_4DA90E1986E1_.wvu.PrintArea" localSheetId="11" hidden="1">'85-2福祉短期大学教職員数② '!$A$1:$AH$9</definedName>
    <definedName name="Z_DBAD1FFC_E8B6_46DF_B96B_4DA90E1986E1_.wvu.PrintArea" localSheetId="10" hidden="1">'85福祉短期大学教職員数①'!$A$1:$Y$11</definedName>
    <definedName name="Z_DBAD1FFC_E8B6_46DF_B96B_4DA90E1986E1_.wvu.PrintArea" localSheetId="12" hidden="1">'86-1　富山情報ビジネス専門学校学生数・教職員数'!$A$1:$AB$11</definedName>
    <definedName name="Z_DBAD1FFC_E8B6_46DF_B96B_4DA90E1986E1_.wvu.PrintArea" localSheetId="13" hidden="1">'86-2　富山情報ビジネス専門学校卒業者の進路'!$A$1:$AH$11</definedName>
    <definedName name="Z_DBAD1FFC_E8B6_46DF_B96B_4DA90E1986E1_.wvu.PrintArea" localSheetId="14" hidden="1">'87 図書館蔵書冊数 '!$A$1:$R$29</definedName>
    <definedName name="Z_DBAD1FFC_E8B6_46DF_B96B_4DA90E1986E1_.wvu.PrintArea" localSheetId="15" hidden="1">'88 図書館利用状況'!$A$1:$O$30</definedName>
    <definedName name="Z_DBAD1FFC_E8B6_46DF_B96B_4DA90E1986E1_.wvu.PrintArea" localSheetId="17" hidden="1">'90 体育施設利用状況①'!$A$1:$M$30</definedName>
    <definedName name="Z_DBAD1FFC_E8B6_46DF_B96B_4DA90E1986E1_.wvu.PrintArea" localSheetId="18" hidden="1">'90-2 体育施設利用状況②'!$A$1:$M$28</definedName>
    <definedName name="Z_DBAD1FFC_E8B6_46DF_B96B_4DA90E1986E1_.wvu.PrintArea" localSheetId="19" hidden="1">'90-3 体育施設利用状況③'!$A$1:$M$29</definedName>
    <definedName name="Z_DBAD1FFC_E8B6_46DF_B96B_4DA90E1986E1_.wvu.PrintArea" localSheetId="22" hidden="1">'92 絵本館の入館者数'!$A$1:$N$9</definedName>
    <definedName name="Z_DBAD1FFC_E8B6_46DF_B96B_4DA90E1986E1_.wvu.PrintArea" localSheetId="24" hidden="1">'94 文化財①'!$A$1:$Q$11</definedName>
    <definedName name="Z_DBAD1FFC_E8B6_46DF_B96B_4DA90E1986E1_.wvu.PrintArea" localSheetId="26" hidden="1">文化財③!$A$1:$G$34</definedName>
    <definedName name="Z_DBAD1FFC_E8B6_46DF_B96B_4DA90E1986E1_.wvu.PrintArea" localSheetId="27" hidden="1">文化財④!$A$1:$G$32</definedName>
    <definedName name="Z_DBAD1FFC_E8B6_46DF_B96B_4DA90E1986E1_.wvu.PrintArea" localSheetId="28" hidden="1">文化財⑤!$A$1:$G$33</definedName>
    <definedName name="Z_DBAD1FFC_E8B6_46DF_B96B_4DA90E1986E1_.wvu.PrintArea" localSheetId="29" hidden="1">文化財⑥!$A$1:$G$28</definedName>
    <definedName name="Z_E8560C56_3BFF_43E3_BFE2_88FD83A634BD_.wvu.Cols" localSheetId="9" hidden="1">'84-2富山高専学生数等②'!$I:$M</definedName>
    <definedName name="Z_E8560C56_3BFF_43E3_BFE2_88FD83A634BD_.wvu.PrintArea" localSheetId="4" hidden="1">'80 小・中学校児童生徒の平均体位'!$A$1:$T$13</definedName>
    <definedName name="Z_E8560C56_3BFF_43E3_BFE2_88FD83A634BD_.wvu.PrintArea" localSheetId="5" hidden="1">'81 放課後児童クラブの推移'!$A$1:$G$9</definedName>
    <definedName name="Z_E8560C56_3BFF_43E3_BFE2_88FD83A634BD_.wvu.PrintArea" localSheetId="7" hidden="1">'83県立大卒業生進路'!$A$1:$AK$14</definedName>
    <definedName name="Z_E8560C56_3BFF_43E3_BFE2_88FD83A634BD_.wvu.PrintArea" localSheetId="9" hidden="1">'84-2富山高専学生数等②'!$A$1:$H$14</definedName>
    <definedName name="Z_E8560C56_3BFF_43E3_BFE2_88FD83A634BD_.wvu.PrintArea" localSheetId="8" hidden="1">'84富山高専学生数等①'!$A$1:$K$13</definedName>
    <definedName name="Z_E8560C56_3BFF_43E3_BFE2_88FD83A634BD_.wvu.PrintArea" localSheetId="11" hidden="1">'85-2福祉短期大学教職員数② '!$A$1:$AH$9</definedName>
    <definedName name="Z_E8560C56_3BFF_43E3_BFE2_88FD83A634BD_.wvu.PrintArea" localSheetId="10" hidden="1">'85福祉短期大学教職員数①'!$A$1:$Y$11</definedName>
    <definedName name="Z_E8560C56_3BFF_43E3_BFE2_88FD83A634BD_.wvu.PrintArea" localSheetId="12" hidden="1">'86-1　富山情報ビジネス専門学校学生数・教職員数'!$A$1:$AB$11</definedName>
    <definedName name="Z_E8560C56_3BFF_43E3_BFE2_88FD83A634BD_.wvu.PrintArea" localSheetId="13" hidden="1">'86-2　富山情報ビジネス専門学校卒業者の進路'!$A$1:$AH$11</definedName>
    <definedName name="Z_E8560C56_3BFF_43E3_BFE2_88FD83A634BD_.wvu.PrintArea" localSheetId="14" hidden="1">'87 図書館蔵書冊数 '!$A$1:$R$29</definedName>
    <definedName name="Z_E8560C56_3BFF_43E3_BFE2_88FD83A634BD_.wvu.PrintArea" localSheetId="15" hidden="1">'88 図書館利用状況'!$A$1:$O$30</definedName>
    <definedName name="Z_E8560C56_3BFF_43E3_BFE2_88FD83A634BD_.wvu.PrintArea" localSheetId="17" hidden="1">'90 体育施設利用状況①'!$A$1:$M$30</definedName>
    <definedName name="Z_E8560C56_3BFF_43E3_BFE2_88FD83A634BD_.wvu.PrintArea" localSheetId="18" hidden="1">'90-2 体育施設利用状況②'!$A$1:$M$28</definedName>
    <definedName name="Z_E8560C56_3BFF_43E3_BFE2_88FD83A634BD_.wvu.PrintArea" localSheetId="19" hidden="1">'90-3 体育施設利用状況③'!$A$1:$M$29</definedName>
    <definedName name="Z_E8560C56_3BFF_43E3_BFE2_88FD83A634BD_.wvu.PrintArea" localSheetId="22" hidden="1">'92 絵本館の入館者数'!$A$1:$N$9</definedName>
    <definedName name="Z_E8560C56_3BFF_43E3_BFE2_88FD83A634BD_.wvu.PrintArea" localSheetId="24" hidden="1">'94 文化財①'!$A$1:$Q$11</definedName>
    <definedName name="Z_E8560C56_3BFF_43E3_BFE2_88FD83A634BD_.wvu.PrintArea" localSheetId="25" hidden="1">文化財②!$A$1:$G$29</definedName>
    <definedName name="Z_E8560C56_3BFF_43E3_BFE2_88FD83A634BD_.wvu.PrintArea" localSheetId="26" hidden="1">文化財③!$A$1:$G$34</definedName>
    <definedName name="Z_E8560C56_3BFF_43E3_BFE2_88FD83A634BD_.wvu.PrintArea" localSheetId="27" hidden="1">文化財④!$A$1:$G$32</definedName>
    <definedName name="Z_E8560C56_3BFF_43E3_BFE2_88FD83A634BD_.wvu.PrintArea" localSheetId="28" hidden="1">文化財⑤!$A$1:$G$33</definedName>
    <definedName name="Z_E8560C56_3BFF_43E3_BFE2_88FD83A634BD_.wvu.PrintArea" localSheetId="29" hidden="1">文化財⑥!$A$1:$G$28</definedName>
    <definedName name="Z_F08EF5F2_6A72_B948_8096_EE239DEE0301_.wvu.PrintArea" localSheetId="5" hidden="1">'81 放課後児童クラブの推移'!$A$1:$G$9</definedName>
    <definedName name="Z_F08EF5F2_6A72_B948_8096_EE239DEE0301_.wvu.PrintArea" localSheetId="14" hidden="1">'87 図書館蔵書冊数 '!$A$1:$R$29</definedName>
    <definedName name="Z_F08EF5F2_6A72_B948_8096_EE239DEE0301_.wvu.PrintArea" localSheetId="15" hidden="1">'88 図書館利用状況'!$A$1:$O$30</definedName>
    <definedName name="Z_F08EF5F2_6A72_B948_8096_EE239DEE0301_.wvu.PrintArea" localSheetId="17" hidden="1">'90 体育施設利用状況①'!$A$1:$I$29</definedName>
    <definedName name="Z_F08EF5F2_6A72_B948_8096_EE239DEE0301_.wvu.PrintArea" localSheetId="18" hidden="1">'90-2 体育施設利用状況②'!$A$1:$M$28</definedName>
    <definedName name="Z_F08EF5F2_6A72_B948_8096_EE239DEE0301_.wvu.PrintArea" localSheetId="19" hidden="1">'90-3 体育施設利用状況③'!$A$1:$M$29</definedName>
    <definedName name="Z_F08EF5F2_6A72_B948_8096_EE239DEE0301_.wvu.PrintArea" localSheetId="22" hidden="1">'92 絵本館の入館者数'!$A$1:$N$9</definedName>
    <definedName name="Z_F08EF5F2_6A72_B948_8096_EE239DEE0301_.wvu.PrintArea" localSheetId="24" hidden="1">'94 文化財①'!$A$1:$Q$11</definedName>
    <definedName name="Z_F08EF5F2_6A72_B948_8096_EE239DEE0301_.wvu.PrintArea" localSheetId="26" hidden="1">文化財③!$A$1:$G$23</definedName>
    <definedName name="Z_F08EF5F2_6A72_B948_8096_EE239DEE0301_.wvu.PrintArea" localSheetId="27" hidden="1">文化財④!$A$1:$G$32</definedName>
    <definedName name="Z_F08EF5F2_6A72_B948_8096_EE239DEE0301_.wvu.PrintArea" localSheetId="28" hidden="1">文化財⑤!$A$1:$G$32</definedName>
    <definedName name="Z_F08EF5F2_6A72_B948_8096_EE239DEE0301_.wvu.PrintArea" localSheetId="29" hidden="1">文化財⑥!$A$1:$G$28</definedName>
    <definedName name="Z_F08EF5F2_6A72_B948_8096_EE239DEE0301_.wvu.Rows" localSheetId="17" hidden="1">#REF!</definedName>
  </definedNames>
  <calcPr calcId="191029"/>
  <customWorkbookViews>
    <customWorkbookView name="轡田 怜子 - 個人用ビュー" guid="{1063ECEF-C173-47D0-97AB-460E9FD2F30A}" personalView="1" maximized="1" xWindow="-13" yWindow="-13" windowWidth="2762" windowHeight="1754" activeSheetId="25"/>
    <customWorkbookView name="小幡 静香 - 個人用ビュー" guid="{46D118F4-1245-46F4-999F-CCEEE9677E7D}" mergeInterval="15" personalView="1" maximized="1" xWindow="4" yWindow="27" windowWidth="1528" windowHeight="559" activeSheetId="16"/>
    <customWorkbookView name="山本 哲嗣 - 個人用ビュー" guid="{5A5EAF48-D8CD-5448-AD18-96BC769A9110}" mergeInterval="15" personalView="1" maximized="1" xWindow="4" yWindow="27" windowWidth="1528" windowHeight="559" tabRatio="773" activeSheetId="6"/>
    <customWorkbookView name="岩濱 好則 - 個人用ビュー" guid="{B12C10F6-D778-41E9-8AB8-DA38D33E3FE6}" personalView="1" maximized="1" xWindow="-9" yWindow="-9" windowWidth="1938" windowHeight="1038" activeSheetId="27"/>
    <customWorkbookView name="原 美里 - 個人用ビュー" guid="{75E9111E-2213-AC4F-8AAB-9D1648DDCBF9}" mergeInterval="15" personalView="1" maximized="1" xWindow="5" yWindow="50" windowWidth="3062" windowHeight="1125" activeSheetId="17"/>
    <customWorkbookView name="法土 能治 - 個人用ビュー" guid="{F08EF5F2-6A72-B948-8096-EE239DEE0301}" mergeInterval="15" personalView="1" maximized="1" xWindow="5" yWindow="50" windowWidth="3062" windowHeight="1125" activeSheetId="6"/>
    <customWorkbookView name="浦谷 彩愛 - 個人用ビュー" guid="{A8645DCB-D572-6944-B13B-8DC13BB111CA}" mergeInterval="15" personalView="1" maximized="1" xWindow="5" yWindow="50" windowWidth="3062" windowHeight="1125" activeSheetId="5" showComments="commIndAndComment"/>
    <customWorkbookView name="磯部 博貴 - 個人用ビュー" guid="{DBAD1FFC-E8B6-46DF-B96B-4DA90E1986E1}" personalView="1" maximized="1" xWindow="-8" yWindow="-8" windowWidth="1936" windowHeight="1048" activeSheetId="24"/>
    <customWorkbookView name="竹内 智哉 - 個人用ビュー" guid="{E8560C56-3BFF-43E3-BFE2-88FD83A634BD}" personalView="1" maximized="1" xWindow="-9" yWindow="-9" windowWidth="1938" windowHeight="1038" tabRatio="773" activeSheetId="24"/>
    <customWorkbookView name="野上 裕樹 - 個人用ビュー" guid="{BC9EA3EC-B020-094C-BBAF-B8A6749D0A04}" mergeInterval="15" personalView="1" maximized="1" xWindow="5" yWindow="50" windowWidth="3062" windowHeight="1125" tabRatio="776" activeSheetId="20"/>
    <customWorkbookView name="笹川 愛海 - 個人用ビュー" guid="{57B261F0-D7B9-974D-93E6-27B09951C272}" mergeInterval="15" personalView="1" maximized="1" xWindow="5" yWindow="50" windowWidth="3062" windowHeight="1125" tabRatio="776" activeSheetId="5"/>
    <customWorkbookView name="谷 真也 - 個人用ビュー" guid="{76A95D36-BC02-614D-9B02-580F1F25BEC1}" mergeInterval="15" personalView="1" maximized="1" xWindow="5" yWindow="50" windowWidth="3062" windowHeight="1125" tabRatio="776" activeSheetId="23"/>
    <customWorkbookView name="牧野 秀健 - 個人用ビュー" guid="{A798FD1F-3323-1349-918B-0E45F18CE6EC}" mergeInterval="15" personalView="1" maximized="1" xWindow="5" yWindow="50" windowWidth="3062" windowHeight="1125" tabRatio="776" activeSheetId="22"/>
    <customWorkbookView name="細谷 光輝 - 個人用ビュー" guid="{AC13F217-7915-674D-9679-25AF22E59FB8}" mergeInterval="15" personalView="1" maximized="1" xWindow="5" yWindow="50" windowWidth="3062" windowHeight="1125" tabRatio="773" activeSheetId="1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4" l="1"/>
  <c r="C8" i="34"/>
  <c r="G7" i="34"/>
  <c r="C7" i="34"/>
  <c r="G6" i="34"/>
  <c r="C6" i="34"/>
  <c r="G8" i="33"/>
  <c r="C8" i="33"/>
  <c r="G7" i="33"/>
  <c r="C7" i="33"/>
  <c r="G6" i="33"/>
  <c r="C6" i="33"/>
  <c r="AF8" i="12" l="1"/>
  <c r="AC8" i="12"/>
  <c r="Z8" i="12"/>
  <c r="W8" i="12"/>
  <c r="T8" i="12"/>
  <c r="Q8" i="12"/>
  <c r="E8" i="12"/>
  <c r="D8" i="12"/>
  <c r="C8" i="12"/>
  <c r="B8" i="12" s="1"/>
  <c r="W10" i="11"/>
  <c r="T10" i="11"/>
  <c r="Q10" i="11"/>
  <c r="P10" i="11"/>
  <c r="O10" i="11"/>
  <c r="N10" i="11"/>
  <c r="K10" i="11"/>
  <c r="H10" i="11"/>
  <c r="E10" i="11"/>
  <c r="D10" i="11"/>
  <c r="C10" i="11"/>
  <c r="B10" i="11"/>
  <c r="D9" i="14" l="1"/>
  <c r="C9" i="14"/>
  <c r="B9" i="14" s="1"/>
  <c r="Z10" i="13"/>
  <c r="W10" i="13"/>
  <c r="T10" i="13"/>
  <c r="S10" i="13"/>
  <c r="R10" i="13"/>
  <c r="Q10" i="13"/>
  <c r="H10" i="13"/>
  <c r="E10" i="13"/>
  <c r="D10" i="13"/>
  <c r="C10" i="13"/>
  <c r="B10" i="13" s="1"/>
  <c r="D9" i="11" l="1"/>
  <c r="C9" i="11"/>
  <c r="B9" i="11"/>
  <c r="C12" i="9" l="1"/>
  <c r="K12" i="9" s="1"/>
  <c r="N8" i="23" l="1"/>
  <c r="N7" i="23"/>
  <c r="N6" i="23"/>
  <c r="N5" i="23"/>
  <c r="N4" i="23"/>
  <c r="H44" i="22"/>
  <c r="G44" i="22"/>
  <c r="F44" i="22"/>
  <c r="E44" i="22"/>
  <c r="D44" i="22"/>
  <c r="H43" i="22"/>
  <c r="G43" i="22"/>
  <c r="F43" i="22"/>
  <c r="E43" i="22"/>
  <c r="D43" i="22"/>
  <c r="G33" i="21"/>
  <c r="F33" i="21"/>
  <c r="E33" i="21"/>
  <c r="D33" i="21"/>
  <c r="C33" i="21"/>
  <c r="G32" i="21"/>
  <c r="F32" i="21"/>
  <c r="E32" i="21"/>
  <c r="D32" i="21"/>
  <c r="C32" i="21"/>
  <c r="F29" i="21"/>
  <c r="F28" i="21"/>
  <c r="F27" i="21"/>
  <c r="G16" i="21"/>
  <c r="F16" i="21"/>
  <c r="E16" i="21"/>
  <c r="D16" i="21"/>
  <c r="C16" i="21"/>
  <c r="G15" i="21"/>
  <c r="F15" i="21"/>
  <c r="E15" i="21"/>
  <c r="D15" i="21"/>
  <c r="C15" i="21"/>
  <c r="E10" i="18"/>
  <c r="G32" i="17"/>
  <c r="F32" i="17"/>
  <c r="E32" i="17"/>
  <c r="D32" i="17"/>
  <c r="C32" i="17"/>
  <c r="O29" i="16"/>
  <c r="N29" i="16"/>
  <c r="M29" i="16"/>
  <c r="L29" i="16"/>
  <c r="K29" i="16"/>
  <c r="J29" i="16"/>
  <c r="I29" i="16"/>
  <c r="H29" i="16"/>
  <c r="G29" i="16"/>
  <c r="F29" i="16"/>
  <c r="C29" i="16"/>
  <c r="O28" i="16"/>
  <c r="N28" i="16"/>
  <c r="M28" i="16"/>
  <c r="L28" i="16"/>
  <c r="K28" i="16"/>
  <c r="J28" i="16"/>
  <c r="I28" i="16"/>
  <c r="H28" i="16"/>
  <c r="G28" i="16"/>
  <c r="F28" i="16"/>
  <c r="C28" i="16"/>
  <c r="O27" i="16"/>
  <c r="N27" i="16"/>
  <c r="M27" i="16"/>
  <c r="L27" i="16"/>
  <c r="K27" i="16"/>
  <c r="J27" i="16"/>
  <c r="I27" i="16"/>
  <c r="H27" i="16"/>
  <c r="G27" i="16"/>
  <c r="F27" i="16"/>
  <c r="C27" i="16"/>
  <c r="O26" i="16"/>
  <c r="N26" i="16"/>
  <c r="M26" i="16"/>
  <c r="L26" i="16"/>
  <c r="K26" i="16"/>
  <c r="J26" i="16"/>
  <c r="I26" i="16"/>
  <c r="H26" i="16"/>
  <c r="G26" i="16"/>
  <c r="F26" i="16"/>
  <c r="C26" i="16"/>
  <c r="O25" i="16"/>
  <c r="N25" i="16"/>
  <c r="M25" i="16"/>
  <c r="L25" i="16"/>
  <c r="K25" i="16"/>
  <c r="J25" i="16"/>
  <c r="I25" i="16"/>
  <c r="H25" i="16"/>
  <c r="G25" i="16"/>
  <c r="F25" i="16"/>
  <c r="C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F6" i="16"/>
  <c r="I5" i="16"/>
  <c r="F5" i="16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B6" i="14"/>
  <c r="D5" i="14"/>
  <c r="C5" i="14"/>
  <c r="Z7" i="13"/>
  <c r="W7" i="13"/>
  <c r="T7" i="13"/>
  <c r="S7" i="13"/>
  <c r="R7" i="13"/>
  <c r="Q7" i="13"/>
  <c r="H7" i="13"/>
  <c r="E7" i="13"/>
  <c r="D7" i="13"/>
  <c r="C7" i="13"/>
  <c r="B7" i="13"/>
  <c r="B6" i="13"/>
  <c r="AF5" i="12"/>
  <c r="AC5" i="12"/>
  <c r="W5" i="12"/>
  <c r="T5" i="12"/>
  <c r="Q5" i="12"/>
  <c r="E5" i="12"/>
  <c r="B5" i="12"/>
  <c r="B4" i="12"/>
  <c r="W9" i="11"/>
  <c r="P9" i="11"/>
  <c r="O9" i="11"/>
  <c r="N9" i="11"/>
  <c r="W8" i="11"/>
  <c r="W7" i="11"/>
  <c r="T7" i="11"/>
  <c r="Q7" i="11"/>
  <c r="N7" i="11"/>
  <c r="K7" i="11"/>
  <c r="H7" i="11"/>
  <c r="E7" i="11"/>
  <c r="B7" i="11"/>
  <c r="W6" i="11"/>
  <c r="K11" i="9"/>
  <c r="C11" i="9"/>
  <c r="K10" i="9"/>
  <c r="C10" i="9"/>
  <c r="K9" i="9"/>
  <c r="G8" i="6"/>
  <c r="G7" i="6"/>
  <c r="G6" i="6"/>
  <c r="G5" i="6"/>
  <c r="G4" i="6"/>
</calcChain>
</file>

<file path=xl/sharedStrings.xml><?xml version="1.0" encoding="utf-8"?>
<sst xmlns="http://schemas.openxmlformats.org/spreadsheetml/2006/main" count="2472" uniqueCount="939">
  <si>
    <t>教職員数</t>
  </si>
  <si>
    <t xml:space="preserve"> 谷昌寺</t>
  </si>
  <si>
    <t>　　</t>
  </si>
  <si>
    <t>　合   計　</t>
  </si>
  <si>
    <t xml:space="preserve"> 久証寺</t>
  </si>
  <si>
    <t>三ケ1597</t>
  </si>
  <si>
    <t xml:space="preserve"> 太閤山小グラウンド</t>
  </si>
  <si>
    <t>新湊</t>
    <rPh sb="0" eb="2">
      <t>シンミナト</t>
    </rPh>
    <phoneticPr fontId="8"/>
  </si>
  <si>
    <t>建造物</t>
    <rPh sb="0" eb="3">
      <t>ケンゾウブツ</t>
    </rPh>
    <phoneticPr fontId="8"/>
  </si>
  <si>
    <t xml:space="preserve"> 作道小体育館</t>
  </si>
  <si>
    <t>平成 5年 4月 9日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</si>
  <si>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西広上清水川用水路</t>
  </si>
  <si>
    <t>八幡町2-2-27</t>
  </si>
  <si>
    <t xml:space="preserve"> </t>
  </si>
  <si>
    <t>史　  　跡</t>
  </si>
  <si>
    <t>女</t>
  </si>
  <si>
    <t>令和３年度</t>
    <rPh sb="0" eb="2">
      <t>レイワ</t>
    </rPh>
    <rPh sb="3" eb="4">
      <t>ド</t>
    </rPh>
    <phoneticPr fontId="8"/>
  </si>
  <si>
    <t>県</t>
  </si>
  <si>
    <t>本町3-6-9</t>
  </si>
  <si>
    <r>
      <t>86</t>
    </r>
    <r>
      <rPr>
        <b/>
        <sz val="14"/>
        <rFont val="ＭＳ 明朝"/>
        <family val="1"/>
        <charset val="128"/>
      </rPr>
      <t>　富山情報ビジネス専門学校学生数・教職員数・卒業者の進路状況</t>
    </r>
  </si>
  <si>
    <t>児童図書</t>
    <rPh sb="0" eb="2">
      <t>ジドウ</t>
    </rPh>
    <rPh sb="2" eb="4">
      <t>トショ</t>
    </rPh>
    <phoneticPr fontId="8"/>
  </si>
  <si>
    <t>資料：学校教育課</t>
    <rPh sb="3" eb="5">
      <t>ガッコウ</t>
    </rPh>
    <rPh sb="5" eb="7">
      <t>キョウイク</t>
    </rPh>
    <phoneticPr fontId="8"/>
  </si>
  <si>
    <t>体重</t>
  </si>
  <si>
    <t xml:space="preserve"> 西土寺</t>
  </si>
  <si>
    <t>射水市</t>
  </si>
  <si>
    <t>戸破2289-1</t>
  </si>
  <si>
    <t>郷土資料</t>
    <rPh sb="0" eb="2">
      <t>キョウド</t>
    </rPh>
    <rPh sb="2" eb="4">
      <t>シリョウ</t>
    </rPh>
    <phoneticPr fontId="8"/>
  </si>
  <si>
    <t>大門コミュニティセンター</t>
  </si>
  <si>
    <t>全 国</t>
  </si>
  <si>
    <t>平成26年10月 7日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</si>
  <si>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令和４年</t>
    <rPh sb="0" eb="2">
      <t>レイワ</t>
    </rPh>
    <rPh sb="3" eb="4">
      <t>ネン</t>
    </rPh>
    <phoneticPr fontId="21"/>
  </si>
  <si>
    <t>身長</t>
  </si>
  <si>
    <t>施　　設　　名</t>
  </si>
  <si>
    <t xml:space="preserve"> 放生津八幡宮箱獅子</t>
  </si>
  <si>
    <t xml:space="preserve">８
言 語
</t>
    <rPh sb="2" eb="3">
      <t>ゲン</t>
    </rPh>
    <rPh sb="4" eb="5">
      <t>ゴ</t>
    </rPh>
    <phoneticPr fontId="8"/>
  </si>
  <si>
    <t xml:space="preserve"> 木造千手観音立像</t>
  </si>
  <si>
    <t>３年</t>
  </si>
  <si>
    <t>２年</t>
  </si>
  <si>
    <t>令和３年</t>
    <rPh sb="0" eb="2">
      <t>レイワ</t>
    </rPh>
    <phoneticPr fontId="8"/>
  </si>
  <si>
    <t>１年</t>
  </si>
  <si>
    <t>電気・
ガス・
水道業</t>
    <rPh sb="0" eb="2">
      <t>デンキ</t>
    </rPh>
    <rPh sb="8" eb="11">
      <t>スイドウギョウ</t>
    </rPh>
    <phoneticPr fontId="8"/>
  </si>
  <si>
    <t>昭和40年12月 4日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</si>
  <si>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６年</t>
  </si>
  <si>
    <t>５年</t>
  </si>
  <si>
    <t xml:space="preserve"> 吉田家住宅土蔵</t>
    <rPh sb="1" eb="3">
      <t>ヨシダ</t>
    </rPh>
    <rPh sb="3" eb="4">
      <t>イエ</t>
    </rPh>
    <rPh sb="4" eb="6">
      <t>ジュウタク</t>
    </rPh>
    <rPh sb="6" eb="8">
      <t>ドゾウ</t>
    </rPh>
    <phoneticPr fontId="8"/>
  </si>
  <si>
    <t>男</t>
  </si>
  <si>
    <t>料理実習室</t>
  </si>
  <si>
    <t>４年</t>
  </si>
  <si>
    <t>令和５年</t>
    <rPh sb="0" eb="2">
      <t>レイワ</t>
    </rPh>
    <rPh sb="3" eb="4">
      <t>ネン</t>
    </rPh>
    <phoneticPr fontId="8"/>
  </si>
  <si>
    <t>14歳</t>
  </si>
  <si>
    <t>区  分</t>
  </si>
  <si>
    <t>中学生</t>
  </si>
  <si>
    <t>放課後児童クラブ
登録児童数</t>
    <rPh sb="0" eb="3">
      <t>ホウカゴ</t>
    </rPh>
    <rPh sb="3" eb="5">
      <t>ジドウ</t>
    </rPh>
    <rPh sb="9" eb="11">
      <t>トウロク</t>
    </rPh>
    <rPh sb="11" eb="13">
      <t>ジドウ</t>
    </rPh>
    <rPh sb="13" eb="14">
      <t>スウ</t>
    </rPh>
    <phoneticPr fontId="21"/>
  </si>
  <si>
    <t>小学生</t>
  </si>
  <si>
    <t xml:space="preserve"> 半鐘</t>
  </si>
  <si>
    <t>13歳</t>
  </si>
  <si>
    <t>令和７年</t>
  </si>
  <si>
    <t>12歳</t>
  </si>
  <si>
    <t>日宮325</t>
    <rPh sb="0" eb="1">
      <t>ヒ</t>
    </rPh>
    <rPh sb="1" eb="2">
      <t>ミヤ</t>
    </rPh>
    <phoneticPr fontId="8"/>
  </si>
  <si>
    <t>名　 　　称</t>
  </si>
  <si>
    <t>中央</t>
    <rPh sb="0" eb="2">
      <t>チュウオウ</t>
    </rPh>
    <phoneticPr fontId="8"/>
  </si>
  <si>
    <t>11歳</t>
  </si>
  <si>
    <r>
      <t>80</t>
    </r>
    <r>
      <rPr>
        <b/>
        <sz val="14"/>
        <rFont val="ＭＳ 明朝"/>
        <family val="1"/>
        <charset val="128"/>
      </rPr>
      <t>　小・中学校児童生徒の平均体位</t>
    </r>
  </si>
  <si>
    <t>まどかホール</t>
  </si>
  <si>
    <t xml:space="preserve"> 曼陀羅寺</t>
  </si>
  <si>
    <t>令和５年</t>
    <rPh sb="0" eb="2">
      <t>レイワ</t>
    </rPh>
    <rPh sb="3" eb="4">
      <t>ネン</t>
    </rPh>
    <phoneticPr fontId="21"/>
  </si>
  <si>
    <t>員 数</t>
  </si>
  <si>
    <t>正力</t>
    <rPh sb="0" eb="2">
      <t>ショウリキ</t>
    </rPh>
    <phoneticPr fontId="8"/>
  </si>
  <si>
    <t xml:space="preserve"> 広上神社</t>
  </si>
  <si>
    <t xml:space="preserve"> 下村グラウンド</t>
  </si>
  <si>
    <t>10歳</t>
  </si>
  <si>
    <t>昭和49年 7月 1日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</si>
  <si>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神社号「八幡宮」</t>
  </si>
  <si>
    <t>９歳</t>
  </si>
  <si>
    <t xml:space="preserve"> 小杉中体育館</t>
  </si>
  <si>
    <t>天然
記念物</t>
    <rPh sb="0" eb="1">
      <t>テン</t>
    </rPh>
    <rPh sb="1" eb="2">
      <t>ゼン</t>
    </rPh>
    <rPh sb="3" eb="6">
      <t>キネンブツ</t>
    </rPh>
    <phoneticPr fontId="8"/>
  </si>
  <si>
    <t>児童数</t>
    <rPh sb="0" eb="1">
      <t>コ</t>
    </rPh>
    <rPh sb="1" eb="2">
      <t>ワラベ</t>
    </rPh>
    <rPh sb="2" eb="3">
      <t>スウ</t>
    </rPh>
    <phoneticPr fontId="21"/>
  </si>
  <si>
    <t>非常勤</t>
  </si>
  <si>
    <t>８歳</t>
  </si>
  <si>
    <t xml:space="preserve"> 中太閤山小グラウンド</t>
  </si>
  <si>
    <t xml:space="preserve"> 鏝絵｢恵比寿･大黒｣｢鶴と雲｣｢亀と波｣</t>
    <rPh sb="14" eb="15">
      <t>クモ</t>
    </rPh>
    <rPh sb="19" eb="20">
      <t>ナミ</t>
    </rPh>
    <phoneticPr fontId="8"/>
  </si>
  <si>
    <t>７歳</t>
  </si>
  <si>
    <t>昭和53年 7月 8日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</si>
  <si>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全館合計</t>
    <rPh sb="0" eb="2">
      <t>ゼンカン</t>
    </rPh>
    <rPh sb="2" eb="4">
      <t>ゴウケイ</t>
    </rPh>
    <phoneticPr fontId="8"/>
  </si>
  <si>
    <t>彫刻</t>
    <rPh sb="0" eb="2">
      <t>チョウコク</t>
    </rPh>
    <phoneticPr fontId="8"/>
  </si>
  <si>
    <t>下村</t>
    <rPh sb="0" eb="2">
      <t>シモムラ</t>
    </rPh>
    <phoneticPr fontId="8"/>
  </si>
  <si>
    <t>６歳</t>
  </si>
  <si>
    <t xml:space="preserve"> 薬勝寺</t>
  </si>
  <si>
    <t>その他</t>
    <rPh sb="2" eb="3">
      <t>タ</t>
    </rPh>
    <phoneticPr fontId="8"/>
  </si>
  <si>
    <t xml:space="preserve"> 囲山遺跡</t>
  </si>
  <si>
    <t xml:space="preserve"> 今開発の四方四仏多層塔</t>
  </si>
  <si>
    <t>放課後児童クラブ
学級数</t>
    <rPh sb="0" eb="5">
      <t>ホウカゴジドウ</t>
    </rPh>
    <rPh sb="9" eb="10">
      <t>マナブ</t>
    </rPh>
    <rPh sb="10" eb="11">
      <t>キュウ</t>
    </rPh>
    <rPh sb="11" eb="12">
      <t>スウ</t>
    </rPh>
    <phoneticPr fontId="21"/>
  </si>
  <si>
    <t xml:space="preserve"> 塚原小体育館</t>
  </si>
  <si>
    <t>１棟</t>
    <rPh sb="1" eb="2">
      <t>ムネ</t>
    </rPh>
    <phoneticPr fontId="8"/>
  </si>
  <si>
    <t>資料：生涯学習・スポーツ課</t>
  </si>
  <si>
    <t xml:space="preserve"> 本願寺蓮如六字御名号 (西還寺)</t>
  </si>
  <si>
    <t>令和３年</t>
    <rPh sb="0" eb="2">
      <t>レイワ</t>
    </rPh>
    <rPh sb="3" eb="4">
      <t>ネン</t>
    </rPh>
    <phoneticPr fontId="21"/>
  </si>
  <si>
    <t xml:space="preserve"> 下村体育館</t>
  </si>
  <si>
    <t>放課後児童クラブ
利用率</t>
    <rPh sb="0" eb="3">
      <t>ホウカゴ</t>
    </rPh>
    <rPh sb="3" eb="5">
      <t>ジドウ</t>
    </rPh>
    <rPh sb="9" eb="11">
      <t>リヨウ</t>
    </rPh>
    <rPh sb="11" eb="12">
      <t>リツ</t>
    </rPh>
    <phoneticPr fontId="21"/>
  </si>
  <si>
    <t xml:space="preserve">４
自然科学
</t>
    <rPh sb="2" eb="4">
      <t>シゼン</t>
    </rPh>
    <rPh sb="4" eb="6">
      <t>カガク</t>
    </rPh>
    <phoneticPr fontId="8"/>
  </si>
  <si>
    <t xml:space="preserve"> 木造毘沙門天立像</t>
  </si>
  <si>
    <t>放課後児童クラブ
設置小学校数</t>
    <rPh sb="0" eb="3">
      <t>ホウカゴ</t>
    </rPh>
    <rPh sb="3" eb="5">
      <t>ジドウ</t>
    </rPh>
    <rPh sb="9" eb="11">
      <t>セッチ</t>
    </rPh>
    <rPh sb="11" eb="12">
      <t>ショウ</t>
    </rPh>
    <rPh sb="12" eb="14">
      <t>ガッコウ</t>
    </rPh>
    <rPh sb="14" eb="15">
      <t>スウ</t>
    </rPh>
    <phoneticPr fontId="21"/>
  </si>
  <si>
    <t>指定区分</t>
  </si>
  <si>
    <t xml:space="preserve"> 上野遺跡</t>
  </si>
  <si>
    <t>令和３年度</t>
    <rPh sb="0" eb="2">
      <t>レイワ</t>
    </rPh>
    <rPh sb="4" eb="5">
      <t>ド</t>
    </rPh>
    <phoneticPr fontId="8"/>
  </si>
  <si>
    <t>12月</t>
  </si>
  <si>
    <t>貸出者数(延べ)</t>
    <rPh sb="0" eb="1">
      <t>カシ</t>
    </rPh>
    <rPh sb="1" eb="2">
      <t>デ</t>
    </rPh>
    <rPh sb="2" eb="3">
      <t>シャ</t>
    </rPh>
    <rPh sb="3" eb="4">
      <t>スウ</t>
    </rPh>
    <rPh sb="5" eb="6">
      <t>ノ</t>
    </rPh>
    <phoneticPr fontId="8"/>
  </si>
  <si>
    <t xml:space="preserve"> 躰玄寺</t>
  </si>
  <si>
    <t>15点</t>
  </si>
  <si>
    <t>小学校数</t>
    <rPh sb="0" eb="1">
      <t>ショウ</t>
    </rPh>
    <rPh sb="1" eb="2">
      <t>ガク</t>
    </rPh>
    <rPh sb="2" eb="3">
      <t>コウ</t>
    </rPh>
    <rPh sb="3" eb="4">
      <t>スウ</t>
    </rPh>
    <phoneticPr fontId="21"/>
  </si>
  <si>
    <t>区  分</t>
    <rPh sb="0" eb="1">
      <t>ク</t>
    </rPh>
    <rPh sb="3" eb="4">
      <t>ブン</t>
    </rPh>
    <phoneticPr fontId="8"/>
  </si>
  <si>
    <t xml:space="preserve">６
産 業
</t>
    <rPh sb="2" eb="3">
      <t>サン</t>
    </rPh>
    <rPh sb="4" eb="5">
      <t>ギョウ</t>
    </rPh>
    <phoneticPr fontId="8"/>
  </si>
  <si>
    <t>区  分</t>
    <rPh sb="0" eb="1">
      <t>ク</t>
    </rPh>
    <rPh sb="3" eb="4">
      <t>ブン</t>
    </rPh>
    <phoneticPr fontId="21"/>
  </si>
  <si>
    <t>各年５月１日現在</t>
  </si>
  <si>
    <r>
      <t>81</t>
    </r>
    <r>
      <rPr>
        <b/>
        <sz val="14"/>
        <color theme="1"/>
        <rFont val="ＭＳ 明朝"/>
        <family val="1"/>
        <charset val="128"/>
      </rPr>
      <t>　放課後児童クラブの推移</t>
    </r>
  </si>
  <si>
    <t>令和４年度</t>
    <rPh sb="0" eb="2">
      <t>レイワ</t>
    </rPh>
    <rPh sb="3" eb="5">
      <t>ネンド</t>
    </rPh>
    <phoneticPr fontId="8"/>
  </si>
  <si>
    <t>利用日数</t>
  </si>
  <si>
    <t>小ホール</t>
  </si>
  <si>
    <t>資料：中央図書館</t>
    <rPh sb="0" eb="2">
      <t>シリョウ</t>
    </rPh>
    <rPh sb="3" eb="5">
      <t>チュウオウ</t>
    </rPh>
    <rPh sb="5" eb="8">
      <t>トショカン</t>
    </rPh>
    <phoneticPr fontId="8"/>
  </si>
  <si>
    <t xml:space="preserve"> 個人所有</t>
  </si>
  <si>
    <t>-</t>
  </si>
  <si>
    <t>視聴覚室</t>
  </si>
  <si>
    <t>令和２年度</t>
    <rPh sb="0" eb="2">
      <t>レイワ</t>
    </rPh>
    <rPh sb="4" eb="5">
      <t>ド</t>
    </rPh>
    <phoneticPr fontId="8"/>
  </si>
  <si>
    <t>資料：富山情報ビジネス専門学校</t>
  </si>
  <si>
    <t xml:space="preserve">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文 学
</t>
  </si>
  <si>
    <t>昭和44年 3月 3日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</si>
  <si>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学校開放施設</t>
    <rPh sb="0" eb="2">
      <t>ガッコウ</t>
    </rPh>
    <rPh sb="2" eb="4">
      <t>カイホウ</t>
    </rPh>
    <rPh sb="4" eb="6">
      <t>シセツ</t>
    </rPh>
    <phoneticPr fontId="8"/>
  </si>
  <si>
    <t xml:space="preserve"> 黒河夜高祭保存会</t>
  </si>
  <si>
    <t>各年５月１日現在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8"/>
  </si>
  <si>
    <t>特設文庫</t>
    <rPh sb="0" eb="2">
      <t>トクセツ</t>
    </rPh>
    <rPh sb="2" eb="4">
      <t>ブンコ</t>
    </rPh>
    <phoneticPr fontId="8"/>
  </si>
  <si>
    <t xml:space="preserve"> 新湊総合体育館 ※</t>
  </si>
  <si>
    <t>昭和50年 7月 8日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</si>
  <si>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林業・
狩猟業</t>
    <rPh sb="0" eb="1">
      <t>ハヤシ</t>
    </rPh>
    <rPh sb="1" eb="2">
      <t>ギョウ</t>
    </rPh>
    <rPh sb="4" eb="6">
      <t>シュリョウ</t>
    </rPh>
    <rPh sb="6" eb="7">
      <t>ギョウ</t>
    </rPh>
    <phoneticPr fontId="8"/>
  </si>
  <si>
    <t>利用日数</t>
    <rPh sb="0" eb="2">
      <t>リヨウ</t>
    </rPh>
    <rPh sb="2" eb="4">
      <t>ニッスウ</t>
    </rPh>
    <phoneticPr fontId="8"/>
  </si>
  <si>
    <t>視聴覚
資料</t>
    <rPh sb="0" eb="3">
      <t>シチョウカク</t>
    </rPh>
    <rPh sb="4" eb="6">
      <t>シリョウ</t>
    </rPh>
    <phoneticPr fontId="8"/>
  </si>
  <si>
    <t xml:space="preserve"> 大楽寺本堂</t>
  </si>
  <si>
    <t>13基</t>
  </si>
  <si>
    <t xml:space="preserve"> 大楽寺御名号本尊</t>
  </si>
  <si>
    <t xml:space="preserve"> 射北中体育館</t>
    <rPh sb="1" eb="2">
      <t>シャ</t>
    </rPh>
    <rPh sb="2" eb="3">
      <t>ホク</t>
    </rPh>
    <rPh sb="3" eb="4">
      <t>チュウ</t>
    </rPh>
    <rPh sb="4" eb="7">
      <t>タイイクカン</t>
    </rPh>
    <phoneticPr fontId="8"/>
  </si>
  <si>
    <t xml:space="preserve">７
芸 術
</t>
    <rPh sb="2" eb="3">
      <t>ゲイ</t>
    </rPh>
    <rPh sb="4" eb="5">
      <t>ジュツ</t>
    </rPh>
    <phoneticPr fontId="8"/>
  </si>
  <si>
    <t xml:space="preserve">５
工 学
</t>
    <rPh sb="2" eb="3">
      <t>コウ</t>
    </rPh>
    <rPh sb="4" eb="5">
      <t>マナブ</t>
    </rPh>
    <phoneticPr fontId="8"/>
  </si>
  <si>
    <t xml:space="preserve"> 片口小体育館</t>
  </si>
  <si>
    <t>　調査対象施設：公共体育施設並びに学校開放施設(ただし、グラウンドは夜間照明施設)の利用状況</t>
    <rPh sb="34" eb="36">
      <t>ヤカン</t>
    </rPh>
    <rPh sb="36" eb="38">
      <t>ショウメイ</t>
    </rPh>
    <rPh sb="38" eb="40">
      <t>シセツ</t>
    </rPh>
    <phoneticPr fontId="8"/>
  </si>
  <si>
    <t>金融・
保険業</t>
    <rPh sb="0" eb="1">
      <t>キン</t>
    </rPh>
    <rPh sb="1" eb="2">
      <t>ユウ</t>
    </rPh>
    <rPh sb="4" eb="7">
      <t>ホケンギョウ</t>
    </rPh>
    <phoneticPr fontId="8"/>
  </si>
  <si>
    <t xml:space="preserve">３
社会科学
</t>
    <rPh sb="2" eb="4">
      <t>シャカイ</t>
    </rPh>
    <rPh sb="4" eb="6">
      <t>カガク</t>
    </rPh>
    <phoneticPr fontId="8"/>
  </si>
  <si>
    <t xml:space="preserve"> 富山県</t>
  </si>
  <si>
    <t>中央町7-9</t>
  </si>
  <si>
    <t>２
歴 史
地 理</t>
    <rPh sb="2" eb="3">
      <t>レキ</t>
    </rPh>
    <rPh sb="4" eb="5">
      <t>フミ</t>
    </rPh>
    <rPh sb="6" eb="7">
      <t>チ</t>
    </rPh>
    <rPh sb="8" eb="9">
      <t>リ</t>
    </rPh>
    <phoneticPr fontId="8"/>
  </si>
  <si>
    <t>制御情報
システム
工学専攻</t>
    <rPh sb="0" eb="2">
      <t>セイギョ</t>
    </rPh>
    <rPh sb="2" eb="4">
      <t>ジョウホウ</t>
    </rPh>
    <rPh sb="10" eb="12">
      <t>コウガク</t>
    </rPh>
    <rPh sb="12" eb="14">
      <t>センコウ</t>
    </rPh>
    <phoneticPr fontId="8"/>
  </si>
  <si>
    <t>２頭</t>
  </si>
  <si>
    <t>１
哲 学
宗 教</t>
    <rPh sb="2" eb="3">
      <t>テツ</t>
    </rPh>
    <rPh sb="4" eb="5">
      <t>マナブ</t>
    </rPh>
    <rPh sb="6" eb="7">
      <t>ソウ</t>
    </rPh>
    <rPh sb="8" eb="9">
      <t>キョウ</t>
    </rPh>
    <phoneticPr fontId="8"/>
  </si>
  <si>
    <t xml:space="preserve">０
総 記
</t>
    <rPh sb="2" eb="3">
      <t>ソウ</t>
    </rPh>
    <rPh sb="4" eb="5">
      <t>キ</t>
    </rPh>
    <phoneticPr fontId="8"/>
  </si>
  <si>
    <t>海老江東町･中町･西町</t>
  </si>
  <si>
    <t>青井谷字水上谷1227-3他</t>
  </si>
  <si>
    <t>総 数</t>
    <rPh sb="0" eb="1">
      <t>ソウ</t>
    </rPh>
    <rPh sb="2" eb="3">
      <t>スウ</t>
    </rPh>
    <phoneticPr fontId="8"/>
  </si>
  <si>
    <t>区　 分</t>
    <rPh sb="0" eb="1">
      <t>ク</t>
    </rPh>
    <rPh sb="3" eb="4">
      <t>ブン</t>
    </rPh>
    <phoneticPr fontId="8"/>
  </si>
  <si>
    <t>※H29.7から｢401研修室」を｢401会議室」に、｢大門コミュニティセンター」を｢402会議室」｢403会議室」に、</t>
    <rPh sb="12" eb="15">
      <t>ケンシュウシツ</t>
    </rPh>
    <rPh sb="21" eb="24">
      <t>カイギシツ</t>
    </rPh>
    <rPh sb="28" eb="30">
      <t>ダイモン</t>
    </rPh>
    <rPh sb="46" eb="49">
      <t>カイギシツ</t>
    </rPh>
    <rPh sb="54" eb="57">
      <t>カイギシツ</t>
    </rPh>
    <phoneticPr fontId="4"/>
  </si>
  <si>
    <t>総 計</t>
    <rPh sb="0" eb="1">
      <t>フサ</t>
    </rPh>
    <rPh sb="2" eb="3">
      <t>ケイ</t>
    </rPh>
    <phoneticPr fontId="8"/>
  </si>
  <si>
    <t>昭和61年 3月26日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</si>
  <si>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令和２年度</t>
    <rPh sb="0" eb="2">
      <t>レイワ</t>
    </rPh>
    <rPh sb="3" eb="5">
      <t>ネンド</t>
    </rPh>
    <phoneticPr fontId="8"/>
  </si>
  <si>
    <t>(単位：冊)</t>
    <rPh sb="1" eb="3">
      <t>タンイ</t>
    </rPh>
    <rPh sb="4" eb="5">
      <t>サツ</t>
    </rPh>
    <phoneticPr fontId="8"/>
  </si>
  <si>
    <t xml:space="preserve"> 専念寺</t>
  </si>
  <si>
    <t xml:space="preserve"> 大宝寺</t>
  </si>
  <si>
    <r>
      <t>87</t>
    </r>
    <r>
      <rPr>
        <b/>
        <sz val="14"/>
        <rFont val="ＭＳ 明朝"/>
        <family val="1"/>
        <charset val="128"/>
      </rPr>
      <t>　図書館蔵書冊数</t>
    </r>
  </si>
  <si>
    <t>昭和45年 9月18日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</si>
  <si>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平成16年 4月15日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</si>
  <si>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視聴覚資料</t>
    <rPh sb="0" eb="3">
      <t>シチョウカク</t>
    </rPh>
    <rPh sb="3" eb="5">
      <t>シリョウ</t>
    </rPh>
    <phoneticPr fontId="8"/>
  </si>
  <si>
    <t>502会議室</t>
  </si>
  <si>
    <t xml:space="preserve"> 加茂社</t>
  </si>
  <si>
    <t>児童書</t>
    <rPh sb="0" eb="2">
      <t>ジドウ</t>
    </rPh>
    <rPh sb="2" eb="3">
      <t>ショ</t>
    </rPh>
    <phoneticPr fontId="8"/>
  </si>
  <si>
    <t>水戸田コミュニティセンター</t>
  </si>
  <si>
    <t>一般書</t>
    <rPh sb="0" eb="2">
      <t>イッパン</t>
    </rPh>
    <rPh sb="2" eb="3">
      <t>ショ</t>
    </rPh>
    <phoneticPr fontId="8"/>
  </si>
  <si>
    <t>区分</t>
    <rPh sb="0" eb="1">
      <t>ク</t>
    </rPh>
    <rPh sb="1" eb="2">
      <t>ブン</t>
    </rPh>
    <phoneticPr fontId="8"/>
  </si>
  <si>
    <t>101会議室</t>
  </si>
  <si>
    <t xml:space="preserve"> 木造神馬</t>
  </si>
  <si>
    <t>児 童</t>
    <rPh sb="0" eb="1">
      <t>コ</t>
    </rPh>
    <rPh sb="2" eb="3">
      <t>ワラベ</t>
    </rPh>
    <phoneticPr fontId="8"/>
  </si>
  <si>
    <t>塚原コミュニティセンター</t>
  </si>
  <si>
    <t>一 般</t>
    <rPh sb="0" eb="1">
      <t>イチ</t>
    </rPh>
    <rPh sb="2" eb="3">
      <t>ハン</t>
    </rPh>
    <phoneticPr fontId="8"/>
  </si>
  <si>
    <t>昭和51年 2月20日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</si>
  <si>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小杉南中グラウンド</t>
  </si>
  <si>
    <t xml:space="preserve"> 放生津八幡宮拝殿附棟札</t>
  </si>
  <si>
    <t xml:space="preserve"> 中山中遺跡</t>
  </si>
  <si>
    <t xml:space="preserve"> 市内５澗建</t>
  </si>
  <si>
    <t>相互貸借
（借受）</t>
    <rPh sb="0" eb="2">
      <t>ソウゴ</t>
    </rPh>
    <rPh sb="2" eb="4">
      <t>タイシャク</t>
    </rPh>
    <rPh sb="6" eb="8">
      <t>カリウケ</t>
    </rPh>
    <phoneticPr fontId="8"/>
  </si>
  <si>
    <t>西高木101</t>
  </si>
  <si>
    <t>資料：富山福祉短期大学</t>
    <rPh sb="0" eb="2">
      <t>シリョウ</t>
    </rPh>
    <rPh sb="3" eb="5">
      <t>トヤマ</t>
    </rPh>
    <rPh sb="5" eb="7">
      <t>フクシ</t>
    </rPh>
    <rPh sb="7" eb="11">
      <t>タンキダイガク</t>
    </rPh>
    <phoneticPr fontId="4"/>
  </si>
  <si>
    <t>１学年</t>
  </si>
  <si>
    <t>相互貸借
（貸出）</t>
    <rPh sb="0" eb="2">
      <t>ソウゴ</t>
    </rPh>
    <rPh sb="2" eb="4">
      <t>タイシャク</t>
    </rPh>
    <rPh sb="6" eb="8">
      <t>カシダシ</t>
    </rPh>
    <phoneticPr fontId="8"/>
  </si>
  <si>
    <t>教員１人
当たりの
学 生 数</t>
    <rPh sb="0" eb="2">
      <t>キョウイン</t>
    </rPh>
    <rPh sb="2" eb="4">
      <t>ヒトリ</t>
    </rPh>
    <rPh sb="5" eb="6">
      <t>ア</t>
    </rPh>
    <rPh sb="10" eb="11">
      <t>ガク</t>
    </rPh>
    <rPh sb="12" eb="13">
      <t>ショウ</t>
    </rPh>
    <rPh sb="14" eb="15">
      <t>カズ</t>
    </rPh>
    <phoneticPr fontId="8"/>
  </si>
  <si>
    <t>天 然 記 念 物</t>
  </si>
  <si>
    <t xml:space="preserve"> 聖観音石像</t>
    <rPh sb="1" eb="2">
      <t>セイ</t>
    </rPh>
    <rPh sb="2" eb="4">
      <t>カンノン</t>
    </rPh>
    <rPh sb="4" eb="5">
      <t>イシ</t>
    </rPh>
    <phoneticPr fontId="8"/>
  </si>
  <si>
    <t>貸出図書数
(団体)</t>
    <rPh sb="0" eb="2">
      <t>カシダシ</t>
    </rPh>
    <rPh sb="2" eb="4">
      <t>トショ</t>
    </rPh>
    <rPh sb="4" eb="5">
      <t>スウ</t>
    </rPh>
    <rPh sb="7" eb="9">
      <t>ダンタイ</t>
    </rPh>
    <phoneticPr fontId="8"/>
  </si>
  <si>
    <t xml:space="preserve"> 光明寺</t>
  </si>
  <si>
    <t xml:space="preserve"> 六渡寺自治会</t>
  </si>
  <si>
    <t>貸出図書数(個人)</t>
    <rPh sb="0" eb="2">
      <t>カシダシ</t>
    </rPh>
    <rPh sb="2" eb="4">
      <t>トショ</t>
    </rPh>
    <rPh sb="4" eb="5">
      <t>スウ</t>
    </rPh>
    <rPh sb="6" eb="8">
      <t>コジン</t>
    </rPh>
    <phoneticPr fontId="8"/>
  </si>
  <si>
    <t xml:space="preserve"> 歌の森運動公園野球場</t>
  </si>
  <si>
    <t>11月</t>
  </si>
  <si>
    <t>射水市沖合２㎞の溺谷</t>
  </si>
  <si>
    <t>貸出登録者数</t>
    <rPh sb="0" eb="2">
      <t>カシダシ</t>
    </rPh>
    <rPh sb="2" eb="5">
      <t>トウロクシャ</t>
    </rPh>
    <rPh sb="5" eb="6">
      <t>スウ</t>
    </rPh>
    <phoneticPr fontId="8"/>
  </si>
  <si>
    <t>下</t>
    <rPh sb="0" eb="1">
      <t>シモ</t>
    </rPh>
    <phoneticPr fontId="8"/>
  </si>
  <si>
    <t xml:space="preserve"> 妙安寺</t>
  </si>
  <si>
    <t>区 　分</t>
    <rPh sb="0" eb="1">
      <t>ク</t>
    </rPh>
    <rPh sb="3" eb="4">
      <t>ブン</t>
    </rPh>
    <phoneticPr fontId="8"/>
  </si>
  <si>
    <t xml:space="preserve"> 神保長住制札</t>
  </si>
  <si>
    <t>指定年月日</t>
  </si>
  <si>
    <t>(単位：人)</t>
    <rPh sb="1" eb="3">
      <t>タンイ</t>
    </rPh>
    <rPh sb="4" eb="5">
      <t>ヒト</t>
    </rPh>
    <phoneticPr fontId="8"/>
  </si>
  <si>
    <t xml:space="preserve"> 下村パークゴルフ場</t>
  </si>
  <si>
    <t>平成 6年 2月24日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</si>
  <si>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r>
      <t>88</t>
    </r>
    <r>
      <rPr>
        <b/>
        <sz val="14"/>
        <rFont val="ＭＳ 明朝"/>
        <family val="1"/>
        <charset val="128"/>
      </rPr>
      <t>　図書館利用状況</t>
    </r>
  </si>
  <si>
    <t>資料：市民活躍・文化課</t>
    <rPh sb="3" eb="7">
      <t>シミンカツヤク</t>
    </rPh>
    <phoneticPr fontId="8"/>
  </si>
  <si>
    <t>曹洞宗</t>
  </si>
  <si>
    <t>注）中央公民館は、社会教育法に基づく公民館としては令和元年度で廃止し、新湊中央文化会館の貸室として転用</t>
    <rPh sb="0" eb="1">
      <t>チュウ</t>
    </rPh>
    <rPh sb="2" eb="4">
      <t>チュウオウ</t>
    </rPh>
    <rPh sb="4" eb="7">
      <t>コウミンカン</t>
    </rPh>
    <rPh sb="25" eb="27">
      <t>レイワ</t>
    </rPh>
    <rPh sb="27" eb="29">
      <t>ガンネン</t>
    </rPh>
    <rPh sb="29" eb="30">
      <t>ド</t>
    </rPh>
    <rPh sb="35" eb="37">
      <t>シンミナト</t>
    </rPh>
    <rPh sb="37" eb="39">
      <t>チュウオウ</t>
    </rPh>
    <rPh sb="39" eb="41">
      <t>ブンカ</t>
    </rPh>
    <rPh sb="41" eb="43">
      <t>カイカン</t>
    </rPh>
    <phoneticPr fontId="8"/>
  </si>
  <si>
    <t xml:space="preserve"> 下村テニスコート</t>
  </si>
  <si>
    <t xml:space="preserve"> 木造聖観音立像</t>
  </si>
  <si>
    <t xml:space="preserve"> 新湊小グラウンド</t>
  </si>
  <si>
    <t xml:space="preserve"> 鐘楼門</t>
  </si>
  <si>
    <t>平成17.11.1</t>
  </si>
  <si>
    <t>下村コミュニティセンター</t>
  </si>
  <si>
    <t>平成2.1.9</t>
  </si>
  <si>
    <t>大島コミュニティセンター</t>
  </si>
  <si>
    <t>太閤山一丁目19他</t>
  </si>
  <si>
    <t>昭和45.3.18</t>
  </si>
  <si>
    <t xml:space="preserve"> 赤井親子獅子舞保存会</t>
  </si>
  <si>
    <t>５月</t>
  </si>
  <si>
    <t>二口コミュニティセンター</t>
  </si>
  <si>
    <t>6,059点</t>
  </si>
  <si>
    <t xml:space="preserve"> 中野 (大日寺)の板碑</t>
  </si>
  <si>
    <t>櫛田コミュニティセンター</t>
  </si>
  <si>
    <t>平成 2年 3月 8日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</si>
  <si>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平成16年12月24日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</si>
  <si>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浅井コミュニティセンター</t>
  </si>
  <si>
    <t xml:space="preserve"> 中山公園パークゴルフ場</t>
  </si>
  <si>
    <t xml:space="preserve"> 各自治会</t>
  </si>
  <si>
    <t>昭和56.4</t>
  </si>
  <si>
    <t>南太閤山コミュニティセンター</t>
  </si>
  <si>
    <t>中太閤山コミュニティセンター</t>
  </si>
  <si>
    <t xml:space="preserve"> 浅井グラウンド</t>
  </si>
  <si>
    <t>501会議室</t>
  </si>
  <si>
    <t>昭和47.4</t>
  </si>
  <si>
    <t>太閤山コミュニティセンター</t>
  </si>
  <si>
    <t xml:space="preserve"> 歌の森運動公園テニスコート</t>
  </si>
  <si>
    <t>平成29年10月27日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</si>
  <si>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資料：生涯学習・スポーツ課</t>
    <rPh sb="3" eb="5">
      <t>ショウガイ</t>
    </rPh>
    <rPh sb="5" eb="7">
      <t>ガクシュウ</t>
    </rPh>
    <phoneticPr fontId="8"/>
  </si>
  <si>
    <t>昭和35.8</t>
  </si>
  <si>
    <t>池多コミュニティセンター</t>
  </si>
  <si>
    <r>
      <t>94</t>
    </r>
    <r>
      <rPr>
        <b/>
        <sz val="14"/>
        <rFont val="ＭＳ 明朝"/>
        <family val="1"/>
        <charset val="128"/>
      </rPr>
      <t>　文化財</t>
    </r>
  </si>
  <si>
    <t>昭和26.4</t>
  </si>
  <si>
    <t>種　 別</t>
  </si>
  <si>
    <t>黒河コミュニティセンター</t>
  </si>
  <si>
    <t>昭和24.4</t>
  </si>
  <si>
    <t>古　文　書</t>
    <rPh sb="2" eb="3">
      <t>ブン</t>
    </rPh>
    <rPh sb="4" eb="5">
      <t>ショ</t>
    </rPh>
    <phoneticPr fontId="8"/>
  </si>
  <si>
    <t>大江コミュニティセンター</t>
  </si>
  <si>
    <t>（単位：日、人）</t>
    <rPh sb="1" eb="3">
      <t>タンイ</t>
    </rPh>
    <rPh sb="4" eb="5">
      <t>ニチ</t>
    </rPh>
    <rPh sb="6" eb="7">
      <t>ニン</t>
    </rPh>
    <phoneticPr fontId="8"/>
  </si>
  <si>
    <t>昭和57年 1月14日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</si>
  <si>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特定非営利活動法人アポロン</t>
    <rPh sb="1" eb="3">
      <t>トクテイ</t>
    </rPh>
    <rPh sb="3" eb="6">
      <t>ヒエイリ</t>
    </rPh>
    <rPh sb="6" eb="8">
      <t>カツドウ</t>
    </rPh>
    <rPh sb="8" eb="10">
      <t>ホウジン</t>
    </rPh>
    <phoneticPr fontId="8"/>
  </si>
  <si>
    <t>昭和26.8</t>
  </si>
  <si>
    <t>新開発・赤井・小林</t>
  </si>
  <si>
    <t>金山コミュニティセンター</t>
  </si>
  <si>
    <t xml:space="preserve"> 新湊南部中体育館</t>
    <rPh sb="1" eb="3">
      <t>シンミナト</t>
    </rPh>
    <rPh sb="3" eb="5">
      <t>ナンブ</t>
    </rPh>
    <rPh sb="5" eb="6">
      <t>ナカ</t>
    </rPh>
    <rPh sb="6" eb="9">
      <t>タイイクカン</t>
    </rPh>
    <phoneticPr fontId="8"/>
  </si>
  <si>
    <t>昭和35.9</t>
  </si>
  <si>
    <t xml:space="preserve"> 柴屋文書</t>
  </si>
  <si>
    <t>橋下条コミュニティセンター</t>
  </si>
  <si>
    <t>昭和57.7</t>
  </si>
  <si>
    <t>展 示 室</t>
  </si>
  <si>
    <t>戸破コミュニティセンター</t>
  </si>
  <si>
    <t>令和３年度</t>
    <rPh sb="0" eb="2">
      <t>レイワ</t>
    </rPh>
    <rPh sb="3" eb="4">
      <t>ネン</t>
    </rPh>
    <rPh sb="4" eb="5">
      <t>ド</t>
    </rPh>
    <phoneticPr fontId="8"/>
  </si>
  <si>
    <t>378通</t>
  </si>
  <si>
    <t>三ケコミュニティセンター</t>
  </si>
  <si>
    <t xml:space="preserve"> 菅公画像</t>
  </si>
  <si>
    <t>卸・
小売業</t>
    <rPh sb="0" eb="1">
      <t>オロシ</t>
    </rPh>
    <rPh sb="3" eb="5">
      <t>コウリ</t>
    </rPh>
    <rPh sb="5" eb="6">
      <t>ギョウ</t>
    </rPh>
    <phoneticPr fontId="8"/>
  </si>
  <si>
    <t xml:space="preserve"> 旧田中家住宅離れ</t>
  </si>
  <si>
    <t>昭和29.4.1</t>
  </si>
  <si>
    <t>昭和28.4.1</t>
  </si>
  <si>
    <t>本江コミュニティセンター</t>
  </si>
  <si>
    <t>七美コミュニティセンター</t>
  </si>
  <si>
    <t>海老江コミュニティセンター</t>
  </si>
  <si>
    <t>堀岡コミュニティセンター</t>
  </si>
  <si>
    <t>片口コミュニティセンター</t>
  </si>
  <si>
    <t>　　２　幼保連携型認定こども園のみ計上　</t>
    <rPh sb="4" eb="6">
      <t>ヨウホ</t>
    </rPh>
    <rPh sb="6" eb="9">
      <t>レンケイガタ</t>
    </rPh>
    <rPh sb="9" eb="11">
      <t>ニンテイ</t>
    </rPh>
    <rPh sb="14" eb="15">
      <t>エン</t>
    </rPh>
    <rPh sb="17" eb="19">
      <t>ケイジョウ</t>
    </rPh>
    <phoneticPr fontId="8"/>
  </si>
  <si>
    <t>作道コミュニティセンター</t>
  </si>
  <si>
    <t xml:space="preserve"> 大島コミュニティ公園広場</t>
  </si>
  <si>
    <t>記 念 物</t>
    <rPh sb="0" eb="1">
      <t>キ</t>
    </rPh>
    <rPh sb="2" eb="3">
      <t>ネン</t>
    </rPh>
    <rPh sb="4" eb="5">
      <t>ブツ</t>
    </rPh>
    <phoneticPr fontId="8"/>
  </si>
  <si>
    <t>庄西コミュニティセンター</t>
  </si>
  <si>
    <t>赤田町内会</t>
    <rPh sb="0" eb="2">
      <t>アカダ</t>
    </rPh>
    <rPh sb="2" eb="4">
      <t>チョウナイ</t>
    </rPh>
    <rPh sb="4" eb="5">
      <t>カイ</t>
    </rPh>
    <phoneticPr fontId="8"/>
  </si>
  <si>
    <t>昭和61年 3月25日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</si>
  <si>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昭和50.4.1</t>
  </si>
  <si>
    <t xml:space="preserve"> 新湊のボンボコ祭</t>
  </si>
  <si>
    <t>新湊コミュニティセンター</t>
  </si>
  <si>
    <t>戸破</t>
  </si>
  <si>
    <t>放生津コミュニティセンター</t>
  </si>
  <si>
    <t xml:space="preserve"> 早稲の香句碑</t>
  </si>
  <si>
    <t xml:space="preserve"> 古越前大かめ</t>
  </si>
  <si>
    <t>中央公民館</t>
  </si>
  <si>
    <t>合 計</t>
  </si>
  <si>
    <t xml:space="preserve"> 絹本著色来迎三尊之図</t>
  </si>
  <si>
    <t>平成20年 2月21日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</si>
  <si>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令和３年度</t>
    <rPh sb="0" eb="2">
      <t>レイワ</t>
    </rPh>
    <rPh sb="3" eb="5">
      <t>ネンド</t>
    </rPh>
    <phoneticPr fontId="8"/>
  </si>
  <si>
    <t>設置年月日</t>
  </si>
  <si>
    <t>名   称</t>
    <rPh sb="0" eb="1">
      <t>ナ</t>
    </rPh>
    <rPh sb="4" eb="5">
      <t>ショウ</t>
    </rPh>
    <phoneticPr fontId="8"/>
  </si>
  <si>
    <t>加茂中部630</t>
  </si>
  <si>
    <t>(単位：人)</t>
  </si>
  <si>
    <t>林業・
狩猟業</t>
    <rPh sb="0" eb="2">
      <t>リンギョウ</t>
    </rPh>
    <rPh sb="4" eb="6">
      <t>シュリョウ</t>
    </rPh>
    <rPh sb="6" eb="7">
      <t>ギョウ</t>
    </rPh>
    <phoneticPr fontId="8"/>
  </si>
  <si>
    <t>公共体育施設</t>
  </si>
  <si>
    <r>
      <t>89</t>
    </r>
    <r>
      <rPr>
        <b/>
        <sz val="14"/>
        <rFont val="ＭＳ 明朝"/>
        <family val="1"/>
        <charset val="128"/>
      </rPr>
      <t>　公民館・コミュニティセンター利用状況</t>
    </r>
  </si>
  <si>
    <t>昭和40年10月 1日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</si>
  <si>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注）新湊総合体育館には、新湊武道館と新湊テニスコートを含む。</t>
    <rPh sb="0" eb="1">
      <t>チュウ</t>
    </rPh>
    <rPh sb="2" eb="4">
      <t>シンミナト</t>
    </rPh>
    <phoneticPr fontId="8"/>
  </si>
  <si>
    <t xml:space="preserve"> 気比住吉社の狛犬</t>
  </si>
  <si>
    <t xml:space="preserve"> 太閤山公園相撲場</t>
  </si>
  <si>
    <t xml:space="preserve"> 薬勝寺南公園サッカー場</t>
  </si>
  <si>
    <t>昭和42年 3月25日</t>
  </si>
  <si>
    <t xml:space="preserve"> 薬勝寺池南公園野球場</t>
  </si>
  <si>
    <t xml:space="preserve"> 歌の森運動公園多目的グラウンド</t>
  </si>
  <si>
    <t xml:space="preserve"> 大江グラウンド</t>
    <rPh sb="1" eb="3">
      <t>オオエ</t>
    </rPh>
    <phoneticPr fontId="8"/>
  </si>
  <si>
    <t>区分</t>
  </si>
  <si>
    <t xml:space="preserve"> 片口小グラウンド</t>
  </si>
  <si>
    <t>３棟</t>
  </si>
  <si>
    <t xml:space="preserve"> 太閤山グラウンド</t>
    <rPh sb="1" eb="3">
      <t>タイコウ</t>
    </rPh>
    <rPh sb="3" eb="4">
      <t>ヤマ</t>
    </rPh>
    <phoneticPr fontId="8"/>
  </si>
  <si>
    <t>　小杉文化ホール利用状況</t>
    <rPh sb="1" eb="3">
      <t>コスギ</t>
    </rPh>
    <rPh sb="3" eb="5">
      <t>ブンカ</t>
    </rPh>
    <phoneticPr fontId="8"/>
  </si>
  <si>
    <t xml:space="preserve"> 下村加茂神社やんさんま（流鏑馬）</t>
    <rPh sb="13" eb="16">
      <t>ヤブサメ</t>
    </rPh>
    <phoneticPr fontId="8"/>
  </si>
  <si>
    <t>　資料：富山県立大学</t>
  </si>
  <si>
    <t xml:space="preserve"> 納桝</t>
  </si>
  <si>
    <t xml:space="preserve"> 小杉体育館</t>
  </si>
  <si>
    <t xml:space="preserve"> 小杉総合体育センター</t>
  </si>
  <si>
    <t>小杉</t>
    <rPh sb="0" eb="1">
      <t>ショウ</t>
    </rPh>
    <rPh sb="1" eb="2">
      <t>スギ</t>
    </rPh>
    <phoneticPr fontId="8"/>
  </si>
  <si>
    <t xml:space="preserve"> フットボールセンター</t>
  </si>
  <si>
    <t>書跡・典籍
・古文書</t>
    <rPh sb="0" eb="1">
      <t>ショ</t>
    </rPh>
    <rPh sb="1" eb="2">
      <t>セキ</t>
    </rPh>
    <rPh sb="3" eb="4">
      <t>テンコモンジョ</t>
    </rPh>
    <phoneticPr fontId="8"/>
  </si>
  <si>
    <t xml:space="preserve"> 海竜スポーツランド</t>
  </si>
  <si>
    <t xml:space="preserve"> 万葉パークゴルフ場</t>
    <rPh sb="1" eb="3">
      <t>マンヨウ</t>
    </rPh>
    <rPh sb="9" eb="10">
      <t>ジョウ</t>
    </rPh>
    <phoneticPr fontId="8"/>
  </si>
  <si>
    <t xml:space="preserve"> 道番自治会</t>
  </si>
  <si>
    <t xml:space="preserve"> ｢402会議室」を｢404会議室」に改称し、｢405会議室」｢406会議室」を新設。</t>
  </si>
  <si>
    <t>昭和38年 5月 2日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</si>
  <si>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10月</t>
  </si>
  <si>
    <t>令和
６年度</t>
    <rPh sb="0" eb="2">
      <t>レイワ</t>
    </rPh>
    <phoneticPr fontId="8"/>
  </si>
  <si>
    <t>　　　　</t>
  </si>
  <si>
    <t xml:space="preserve"> 七美運動公園</t>
  </si>
  <si>
    <t>昭和52年 4月12日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</si>
  <si>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本江グラウンド</t>
  </si>
  <si>
    <t xml:space="preserve"> 個人所有</t>
    <rPh sb="1" eb="3">
      <t>コジン</t>
    </rPh>
    <rPh sb="3" eb="5">
      <t>ショユウ</t>
    </rPh>
    <phoneticPr fontId="8"/>
  </si>
  <si>
    <t xml:space="preserve"> サン・ビレッジ新湊</t>
  </si>
  <si>
    <t xml:space="preserve"> 七美体育館</t>
  </si>
  <si>
    <t xml:space="preserve"> 加茂社本殿</t>
  </si>
  <si>
    <t xml:space="preserve"> 本江体育館</t>
  </si>
  <si>
    <t>昭和42年 3月25日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</si>
  <si>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　　　　幼稚園型認定こども園は「76 幼稚園園児数･教員数･学級数の推移」に計上</t>
  </si>
  <si>
    <t>昭和48年 6月12日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</si>
  <si>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新湊</t>
  </si>
  <si>
    <t>講師</t>
  </si>
  <si>
    <t>利用者数</t>
    <rPh sb="0" eb="3">
      <t>リヨウシャ</t>
    </rPh>
    <rPh sb="3" eb="4">
      <t>スウ</t>
    </rPh>
    <phoneticPr fontId="8"/>
  </si>
  <si>
    <t xml:space="preserve"> 火事場火消装束</t>
  </si>
  <si>
    <t>平成元年 3月27日</t>
  </si>
  <si>
    <t>地区</t>
  </si>
  <si>
    <t>　調査内容　　：各施設の利用日数及び利用者数(照明施設の利用状況については、グラウンドや広場に含める。)</t>
  </si>
  <si>
    <t>　　　　　　　　学校開放施設　→　射水市学校体育施設の開放に関する規則に基づく開放施設</t>
  </si>
  <si>
    <t>　施設定義　　：公共体育施設　→　射水市体育施設条例等に基づく施設</t>
    <rPh sb="26" eb="27">
      <t>トウ</t>
    </rPh>
    <phoneticPr fontId="8"/>
  </si>
  <si>
    <t>３基</t>
  </si>
  <si>
    <r>
      <t>90</t>
    </r>
    <r>
      <rPr>
        <b/>
        <sz val="14"/>
        <rFont val="ＭＳ 明朝"/>
        <family val="1"/>
        <charset val="128"/>
      </rPr>
      <t>　公共体育施設・学校体育施設利用状況</t>
    </r>
  </si>
  <si>
    <t xml:space="preserve"> 堀岡小体育館</t>
  </si>
  <si>
    <t xml:space="preserve"> 堀岡小グラウンド</t>
  </si>
  <si>
    <t xml:space="preserve"> 串田のひいらぎ</t>
  </si>
  <si>
    <t>養護教諭</t>
  </si>
  <si>
    <t xml:space="preserve"> 放生津小体育館</t>
  </si>
  <si>
    <t>９月</t>
  </si>
  <si>
    <t xml:space="preserve"> 新湊中体育館</t>
    <rPh sb="1" eb="3">
      <t>シンミナト</t>
    </rPh>
    <rPh sb="3" eb="4">
      <t>チュウ</t>
    </rPh>
    <rPh sb="4" eb="7">
      <t>タイイクカン</t>
    </rPh>
    <phoneticPr fontId="8"/>
  </si>
  <si>
    <t>区分</t>
    <rPh sb="0" eb="2">
      <t>クブン</t>
    </rPh>
    <phoneticPr fontId="8"/>
  </si>
  <si>
    <t xml:space="preserve"> 新湊中グラウンド</t>
    <rPh sb="1" eb="3">
      <t>シンミナト</t>
    </rPh>
    <rPh sb="3" eb="4">
      <t>チュウ</t>
    </rPh>
    <phoneticPr fontId="8"/>
  </si>
  <si>
    <t>２点</t>
  </si>
  <si>
    <t xml:space="preserve"> 新湊小体育館</t>
  </si>
  <si>
    <t>新湊</t>
    <rPh sb="0" eb="1">
      <t>シン</t>
    </rPh>
    <rPh sb="1" eb="2">
      <t>ミナト</t>
    </rPh>
    <phoneticPr fontId="8"/>
  </si>
  <si>
    <t>資料：市民活躍・文化課</t>
    <rPh sb="3" eb="7">
      <t>シミンカツヤク</t>
    </rPh>
    <rPh sb="8" eb="10">
      <t>ブンカ</t>
    </rPh>
    <rPh sb="10" eb="11">
      <t>カ</t>
    </rPh>
    <phoneticPr fontId="8"/>
  </si>
  <si>
    <t xml:space="preserve"> 下村加茂神社の御田植祭</t>
  </si>
  <si>
    <t xml:space="preserve"> 下村馬事公園</t>
    <rPh sb="1" eb="3">
      <t>シモムラ</t>
    </rPh>
    <rPh sb="3" eb="5">
      <t>バジ</t>
    </rPh>
    <rPh sb="5" eb="7">
      <t>コウエン</t>
    </rPh>
    <phoneticPr fontId="8"/>
  </si>
  <si>
    <t xml:space="preserve"> 大島弓道場</t>
  </si>
  <si>
    <t>庄川河口沖合２㎞の溺谷</t>
  </si>
  <si>
    <t xml:space="preserve"> 大島中央公園コミュニティ体育館</t>
  </si>
  <si>
    <t xml:space="preserve"> 大島体育館</t>
  </si>
  <si>
    <t>大島</t>
    <rPh sb="0" eb="1">
      <t>ダイ</t>
    </rPh>
    <rPh sb="1" eb="2">
      <t>シマ</t>
    </rPh>
    <phoneticPr fontId="8"/>
  </si>
  <si>
    <t xml:space="preserve"> グリーンパークだいもん中央緑地広場</t>
    <rPh sb="12" eb="14">
      <t>チュウオウ</t>
    </rPh>
    <rPh sb="14" eb="16">
      <t>リョクチ</t>
    </rPh>
    <rPh sb="16" eb="18">
      <t>ヒロバ</t>
    </rPh>
    <phoneticPr fontId="8"/>
  </si>
  <si>
    <t xml:space="preserve"> グリーンパークだいもん相撲場</t>
  </si>
  <si>
    <t>ホワイエ等</t>
  </si>
  <si>
    <t xml:space="preserve"> パークゴルフ南郷</t>
  </si>
  <si>
    <t xml:space="preserve"> 櫛田グラウンド</t>
  </si>
  <si>
    <t>大門</t>
    <rPh sb="0" eb="1">
      <t>ダイ</t>
    </rPh>
    <rPh sb="1" eb="2">
      <t>モン</t>
    </rPh>
    <phoneticPr fontId="8"/>
  </si>
  <si>
    <t xml:space="preserve"> 水戸田グラウンド</t>
  </si>
  <si>
    <t xml:space="preserve"> 大門総合体育館</t>
  </si>
  <si>
    <t>県指定</t>
  </si>
  <si>
    <t>公共体育施設</t>
    <rPh sb="0" eb="2">
      <t>コウキョウ</t>
    </rPh>
    <rPh sb="2" eb="4">
      <t>タイイク</t>
    </rPh>
    <rPh sb="4" eb="6">
      <t>シセツ</t>
    </rPh>
    <phoneticPr fontId="8"/>
  </si>
  <si>
    <t xml:space="preserve"> 水上谷遺跡</t>
  </si>
  <si>
    <t>利用者数</t>
  </si>
  <si>
    <t>名勝</t>
    <rPh sb="0" eb="1">
      <t>ナ</t>
    </rPh>
    <rPh sb="1" eb="2">
      <t>カツ</t>
    </rPh>
    <phoneticPr fontId="8"/>
  </si>
  <si>
    <t>１点</t>
  </si>
  <si>
    <t>商船学科</t>
    <rPh sb="0" eb="2">
      <t>ショウセン</t>
    </rPh>
    <rPh sb="2" eb="4">
      <t>ガッカ</t>
    </rPh>
    <phoneticPr fontId="8"/>
  </si>
  <si>
    <t xml:space="preserve"> 大島小体育館</t>
  </si>
  <si>
    <t>黒河3861</t>
  </si>
  <si>
    <r>
      <t>92</t>
    </r>
    <r>
      <rPr>
        <b/>
        <sz val="14"/>
        <rFont val="ＭＳ 明朝"/>
        <family val="1"/>
        <charset val="128"/>
      </rPr>
      <t>　絵本館の入館者数</t>
    </r>
  </si>
  <si>
    <t xml:space="preserve"> 中山南遺跡</t>
  </si>
  <si>
    <t>鉱業</t>
    <rPh sb="0" eb="1">
      <t>コウ</t>
    </rPh>
    <rPh sb="1" eb="2">
      <t>ギョウ</t>
    </rPh>
    <phoneticPr fontId="8"/>
  </si>
  <si>
    <t>大島</t>
    <rPh sb="0" eb="2">
      <t>オオシマ</t>
    </rPh>
    <phoneticPr fontId="8"/>
  </si>
  <si>
    <t>※研修室等は、令和元年度で廃止した中央公民館の各室を</t>
    <rPh sb="1" eb="4">
      <t>ケンシュウシツ</t>
    </rPh>
    <rPh sb="4" eb="5">
      <t>トウ</t>
    </rPh>
    <rPh sb="7" eb="11">
      <t>レイワガンネン</t>
    </rPh>
    <rPh sb="11" eb="12">
      <t>ド</t>
    </rPh>
    <rPh sb="13" eb="15">
      <t>ハイシ</t>
    </rPh>
    <phoneticPr fontId="8"/>
  </si>
  <si>
    <t xml:space="preserve"> 大門中体育館</t>
  </si>
  <si>
    <t>使用回数</t>
  </si>
  <si>
    <t xml:space="preserve"> 木造地蔵菩薩立像</t>
  </si>
  <si>
    <t xml:space="preserve"> 大門小体育館</t>
  </si>
  <si>
    <t xml:space="preserve"> 大門小グラウンド</t>
  </si>
  <si>
    <t>１対</t>
  </si>
  <si>
    <t xml:space="preserve"> 小杉南中体育館</t>
  </si>
  <si>
    <t xml:space="preserve"> 小杉中グラウンド</t>
  </si>
  <si>
    <t>キリスト
教系</t>
  </si>
  <si>
    <t>庄西町1-18-33</t>
  </si>
  <si>
    <t xml:space="preserve"> 金山小体育館</t>
  </si>
  <si>
    <t>11,205点</t>
  </si>
  <si>
    <t xml:space="preserve"> 金山小グラウンド</t>
  </si>
  <si>
    <t xml:space="preserve"> 中太閤山小体育館</t>
  </si>
  <si>
    <t>教頭</t>
    <rPh sb="0" eb="1">
      <t>キョウ</t>
    </rPh>
    <rPh sb="1" eb="2">
      <t>アタマ</t>
    </rPh>
    <phoneticPr fontId="8"/>
  </si>
  <si>
    <t xml:space="preserve"> 太閤山小体育館</t>
  </si>
  <si>
    <t>各年度３月１日現在</t>
    <rPh sb="0" eb="3">
      <t>カクネンド</t>
    </rPh>
    <rPh sb="4" eb="5">
      <t>ガツ</t>
    </rPh>
    <rPh sb="6" eb="7">
      <t>ニチ</t>
    </rPh>
    <rPh sb="7" eb="9">
      <t>ゲンザイ</t>
    </rPh>
    <phoneticPr fontId="8"/>
  </si>
  <si>
    <t xml:space="preserve"> 歌の森小体育館</t>
  </si>
  <si>
    <t xml:space="preserve"> 歌の森小グラウンド</t>
  </si>
  <si>
    <t xml:space="preserve"> 運輸・
情報
通信業</t>
    <rPh sb="1" eb="3">
      <t>ウンユ</t>
    </rPh>
    <rPh sb="5" eb="7">
      <t>ジョウホウ</t>
    </rPh>
    <rPh sb="8" eb="11">
      <t>ツウシンギョウ</t>
    </rPh>
    <phoneticPr fontId="8"/>
  </si>
  <si>
    <t xml:space="preserve"> 小杉小体育館</t>
  </si>
  <si>
    <t>港町５</t>
  </si>
  <si>
    <t xml:space="preserve"> 小杉小グラウンド</t>
  </si>
  <si>
    <t xml:space="preserve"> 渋谷家古文書</t>
  </si>
  <si>
    <t xml:space="preserve"> 吉田家住宅板塀</t>
    <rPh sb="1" eb="3">
      <t>ヨシダ</t>
    </rPh>
    <rPh sb="3" eb="4">
      <t>イエ</t>
    </rPh>
    <rPh sb="4" eb="6">
      <t>ジュウタク</t>
    </rPh>
    <rPh sb="6" eb="7">
      <t>イタ</t>
    </rPh>
    <rPh sb="7" eb="8">
      <t>ヘイ</t>
    </rPh>
    <phoneticPr fontId="8"/>
  </si>
  <si>
    <t xml:space="preserve"> 塚原小グラウンド</t>
  </si>
  <si>
    <t>３学年</t>
  </si>
  <si>
    <t>昭和51年 9月20日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</si>
  <si>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東明小体育館</t>
    <rPh sb="1" eb="3">
      <t>トウメイ</t>
    </rPh>
    <rPh sb="3" eb="4">
      <t>ショウ</t>
    </rPh>
    <rPh sb="4" eb="7">
      <t>タイイクカン</t>
    </rPh>
    <phoneticPr fontId="8"/>
  </si>
  <si>
    <t xml:space="preserve"> 銅造地蔵菩薩立像</t>
  </si>
  <si>
    <t xml:space="preserve"> 作道小グラウンド</t>
  </si>
  <si>
    <t>来館者数</t>
  </si>
  <si>
    <t>合  計</t>
    <rPh sb="0" eb="1">
      <t>ゴウ</t>
    </rPh>
    <rPh sb="3" eb="4">
      <t>ケイ</t>
    </rPh>
    <phoneticPr fontId="8"/>
  </si>
  <si>
    <t>令和６年</t>
    <rPh sb="0" eb="2">
      <t>レイワ</t>
    </rPh>
    <rPh sb="3" eb="4">
      <t>ネン</t>
    </rPh>
    <phoneticPr fontId="8"/>
  </si>
  <si>
    <t xml:space="preserve"> 放生津八幡宮祭り曳山車</t>
  </si>
  <si>
    <t>練 習 室</t>
  </si>
  <si>
    <t>２月</t>
  </si>
  <si>
    <t>研 修 室</t>
  </si>
  <si>
    <t>日宮字寺山</t>
  </si>
  <si>
    <t>ひびきホール</t>
  </si>
  <si>
    <t>令和５年</t>
  </si>
  <si>
    <t>令和４年度</t>
    <rPh sb="0" eb="2">
      <t>レイワ</t>
    </rPh>
    <rPh sb="3" eb="4">
      <t>ネン</t>
    </rPh>
    <rPh sb="4" eb="5">
      <t>ド</t>
    </rPh>
    <phoneticPr fontId="8"/>
  </si>
  <si>
    <t>合   計</t>
  </si>
  <si>
    <t>令和２年度</t>
    <rPh sb="0" eb="2">
      <t>レイワ</t>
    </rPh>
    <rPh sb="3" eb="4">
      <t>ネン</t>
    </rPh>
    <rPh sb="4" eb="5">
      <t>ド</t>
    </rPh>
    <phoneticPr fontId="8"/>
  </si>
  <si>
    <t>軽運動室</t>
  </si>
  <si>
    <t>(単位：回、人)</t>
  </si>
  <si>
    <t>考古資料</t>
    <rPh sb="0" eb="2">
      <t>コウコ</t>
    </rPh>
    <rPh sb="2" eb="4">
      <t>シリョウ</t>
    </rPh>
    <phoneticPr fontId="8"/>
  </si>
  <si>
    <t>１幅</t>
  </si>
  <si>
    <t>運輸・
通信業</t>
    <rPh sb="0" eb="2">
      <t>ウンユ</t>
    </rPh>
    <rPh sb="4" eb="7">
      <t>ツウシンギョウ</t>
    </rPh>
    <phoneticPr fontId="8"/>
  </si>
  <si>
    <t>建　造　物</t>
  </si>
  <si>
    <t>大ホール</t>
  </si>
  <si>
    <t xml:space="preserve"> 蓮王寺</t>
  </si>
  <si>
    <t>区 分</t>
    <rPh sb="0" eb="1">
      <t>ク</t>
    </rPh>
    <rPh sb="2" eb="3">
      <t>ブン</t>
    </rPh>
    <phoneticPr fontId="8"/>
  </si>
  <si>
    <t>絵  　　画</t>
  </si>
  <si>
    <t>職員数</t>
    <rPh sb="0" eb="1">
      <t>ショク</t>
    </rPh>
    <rPh sb="1" eb="2">
      <t>イン</t>
    </rPh>
    <rPh sb="2" eb="3">
      <t>スウ</t>
    </rPh>
    <phoneticPr fontId="8"/>
  </si>
  <si>
    <t>　新湊中央文化会館利用状況</t>
  </si>
  <si>
    <r>
      <t>91</t>
    </r>
    <r>
      <rPr>
        <b/>
        <sz val="14"/>
        <rFont val="ＭＳ 明朝"/>
        <family val="1"/>
        <charset val="128"/>
      </rPr>
      <t>　文化会館・ホール等利用状況</t>
    </r>
  </si>
  <si>
    <t>資料：市民活躍・文化課</t>
    <rPh sb="0" eb="2">
      <t>シリョウ</t>
    </rPh>
    <rPh sb="3" eb="7">
      <t>シミンカツヤク</t>
    </rPh>
    <rPh sb="8" eb="10">
      <t>ブンカ</t>
    </rPh>
    <phoneticPr fontId="8"/>
  </si>
  <si>
    <t xml:space="preserve"> 神保長職文書</t>
  </si>
  <si>
    <t>な で し こ</t>
  </si>
  <si>
    <t>こぶしホール</t>
  </si>
  <si>
    <t>茶 道 室</t>
  </si>
  <si>
    <t>寿 の 間</t>
  </si>
  <si>
    <t>406 会議室</t>
  </si>
  <si>
    <t>405 会議室</t>
  </si>
  <si>
    <t xml:space="preserve"> 大島町の地蔵堂</t>
  </si>
  <si>
    <t xml:space="preserve"> 能面「翁面・三番叟」</t>
  </si>
  <si>
    <t>404 会議室</t>
  </si>
  <si>
    <t>403 会議室</t>
    <rPh sb="4" eb="7">
      <t>カイギシツ</t>
    </rPh>
    <phoneticPr fontId="8"/>
  </si>
  <si>
    <t>　大門総合会館利用状況</t>
    <rPh sb="1" eb="3">
      <t>ダイモン</t>
    </rPh>
    <rPh sb="3" eb="5">
      <t>ソウゴウ</t>
    </rPh>
    <rPh sb="5" eb="7">
      <t>カイカン</t>
    </rPh>
    <phoneticPr fontId="8"/>
  </si>
  <si>
    <t xml:space="preserve">402 会議室
</t>
    <rPh sb="4" eb="7">
      <t>カイギシツ</t>
    </rPh>
    <phoneticPr fontId="8"/>
  </si>
  <si>
    <t>　（「91文化会館・ホール等利用状況」参照）</t>
    <rPh sb="19" eb="21">
      <t>サンショウ</t>
    </rPh>
    <phoneticPr fontId="8"/>
  </si>
  <si>
    <t xml:space="preserve">   ２　平成21年10月1日に、国立商船高等専門学校と富山工業高等専門学校が高度化再編し､</t>
    <rPh sb="5" eb="7">
      <t>ヘイセイ</t>
    </rPh>
    <rPh sb="9" eb="10">
      <t>ネン</t>
    </rPh>
    <rPh sb="12" eb="13">
      <t>ガツ</t>
    </rPh>
    <rPh sb="14" eb="15">
      <t>ニチ</t>
    </rPh>
    <rPh sb="17" eb="19">
      <t>コクリツ</t>
    </rPh>
    <rPh sb="19" eb="21">
      <t>ショウセン</t>
    </rPh>
    <rPh sb="21" eb="23">
      <t>コウトウ</t>
    </rPh>
    <rPh sb="23" eb="25">
      <t>センモン</t>
    </rPh>
    <rPh sb="25" eb="27">
      <t>ガッコウ</t>
    </rPh>
    <rPh sb="28" eb="30">
      <t>トヤマ</t>
    </rPh>
    <rPh sb="30" eb="32">
      <t>コウギョウ</t>
    </rPh>
    <rPh sb="32" eb="34">
      <t>コウトウ</t>
    </rPh>
    <rPh sb="34" eb="36">
      <t>センモン</t>
    </rPh>
    <rPh sb="36" eb="38">
      <t>ガッコウ</t>
    </rPh>
    <rPh sb="39" eb="42">
      <t>コウドカ</t>
    </rPh>
    <rPh sb="42" eb="44">
      <t>サイヘン</t>
    </rPh>
    <phoneticPr fontId="8"/>
  </si>
  <si>
    <t>３　令和６年４月より情報工学部を新設</t>
    <rPh sb="2" eb="4">
      <t>レイワ</t>
    </rPh>
    <rPh sb="5" eb="6">
      <t>ネン</t>
    </rPh>
    <rPh sb="7" eb="8">
      <t>ガツ</t>
    </rPh>
    <rPh sb="10" eb="15">
      <t>ジョウホウコウガクブ</t>
    </rPh>
    <rPh sb="16" eb="18">
      <t>シンセツ</t>
    </rPh>
    <phoneticPr fontId="4"/>
  </si>
  <si>
    <t>401 会議室</t>
    <rPh sb="4" eb="7">
      <t>カイギシツ</t>
    </rPh>
    <phoneticPr fontId="8"/>
  </si>
  <si>
    <t>諸教</t>
  </si>
  <si>
    <t xml:space="preserve"> 旧田中家住宅庭門</t>
  </si>
  <si>
    <t>昭和42年 9月30日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</si>
  <si>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不動産業</t>
    <rPh sb="0" eb="3">
      <t>フドウサン</t>
    </rPh>
    <rPh sb="3" eb="4">
      <t>ギョウ</t>
    </rPh>
    <phoneticPr fontId="8"/>
  </si>
  <si>
    <t xml:space="preserve"> 澗建のえびす様渡し</t>
  </si>
  <si>
    <t>いこいの間</t>
  </si>
  <si>
    <t>102会議室</t>
  </si>
  <si>
    <t>市井字屋敷田165</t>
  </si>
  <si>
    <t>令和
４年度</t>
    <rPh sb="0" eb="2">
      <t>レイワ</t>
    </rPh>
    <phoneticPr fontId="8"/>
  </si>
  <si>
    <t>令和
３年度</t>
    <rPh sb="0" eb="2">
      <t>レイワ</t>
    </rPh>
    <phoneticPr fontId="8"/>
  </si>
  <si>
    <t xml:space="preserve"> 福王寺</t>
  </si>
  <si>
    <t>令和
２年度</t>
    <rPh sb="0" eb="2">
      <t>レイワ</t>
    </rPh>
    <phoneticPr fontId="8"/>
  </si>
  <si>
    <t>区   分</t>
    <rPh sb="0" eb="1">
      <t>ク</t>
    </rPh>
    <rPh sb="4" eb="5">
      <t>ブン</t>
    </rPh>
    <phoneticPr fontId="8"/>
  </si>
  <si>
    <t>絵　  　画</t>
  </si>
  <si>
    <t>農業</t>
    <rPh sb="0" eb="2">
      <t>ノウギョウ</t>
    </rPh>
    <phoneticPr fontId="8"/>
  </si>
  <si>
    <t>１棟</t>
  </si>
  <si>
    <t>令和４年度</t>
    <rPh sb="0" eb="2">
      <t>レイワ</t>
    </rPh>
    <rPh sb="3" eb="4">
      <t>ド</t>
    </rPh>
    <phoneticPr fontId="8"/>
  </si>
  <si>
    <t>３学年</t>
    <rPh sb="1" eb="2">
      <t>ガク</t>
    </rPh>
    <rPh sb="2" eb="3">
      <t>トシ</t>
    </rPh>
    <phoneticPr fontId="8"/>
  </si>
  <si>
    <t>令和２年度</t>
    <rPh sb="0" eb="2">
      <t>レイワ</t>
    </rPh>
    <rPh sb="3" eb="4">
      <t>ド</t>
    </rPh>
    <phoneticPr fontId="8"/>
  </si>
  <si>
    <t>戸破字神川3943</t>
  </si>
  <si>
    <t>３月</t>
  </si>
  <si>
    <t>昭和59年 6月 6日
平成10年 6月30日
令和元年 7月23日
令和 5年 6月27日</t>
    <rPh sb="24" eb="26">
      <t>レイワ</t>
    </rPh>
    <rPh sb="26" eb="27">
      <t>ガン</t>
    </rPh>
    <rPh sb="27" eb="28">
      <t>ネン</t>
    </rPh>
    <rPh sb="35" eb="37">
      <t>レイワ</t>
    </rPh>
    <rPh sb="39" eb="40">
      <t>ネン</t>
    </rPh>
    <rPh sb="42" eb="43">
      <t>ガツ</t>
    </rPh>
    <rPh sb="45" eb="46">
      <t>ニチ</t>
    </rPh>
    <phoneticPr fontId="8"/>
  </si>
  <si>
    <t>１月</t>
  </si>
  <si>
    <t>８月</t>
  </si>
  <si>
    <t>７月</t>
  </si>
  <si>
    <t>民 俗 文 化 財</t>
    <rPh sb="0" eb="1">
      <t>ミン</t>
    </rPh>
    <rPh sb="2" eb="3">
      <t>ゾク</t>
    </rPh>
    <rPh sb="4" eb="5">
      <t>ブン</t>
    </rPh>
    <rPh sb="6" eb="7">
      <t>カ</t>
    </rPh>
    <rPh sb="8" eb="9">
      <t>ザイ</t>
    </rPh>
    <phoneticPr fontId="8"/>
  </si>
  <si>
    <t>６月</t>
  </si>
  <si>
    <t>昭和36年 7月11日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</si>
  <si>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４月</t>
  </si>
  <si>
    <t>小売業</t>
    <rPh sb="0" eb="1">
      <t>ショウ</t>
    </rPh>
    <rPh sb="1" eb="2">
      <t>バイ</t>
    </rPh>
    <rPh sb="2" eb="3">
      <t>ギョウ</t>
    </rPh>
    <phoneticPr fontId="8"/>
  </si>
  <si>
    <t xml:space="preserve"> 黒河土地改良区</t>
  </si>
  <si>
    <t>注)　「　」数は国指定、(　)数は県指定、《　》数は市指定、&lt;　&gt;は国登録</t>
    <rPh sb="0" eb="1">
      <t>チュウ</t>
    </rPh>
    <rPh sb="6" eb="7">
      <t>スウ</t>
    </rPh>
    <rPh sb="8" eb="9">
      <t>クニ</t>
    </rPh>
    <rPh sb="9" eb="11">
      <t>シテイ</t>
    </rPh>
    <rPh sb="15" eb="16">
      <t>スウ</t>
    </rPh>
    <rPh sb="17" eb="18">
      <t>ケン</t>
    </rPh>
    <rPh sb="18" eb="20">
      <t>シテイ</t>
    </rPh>
    <rPh sb="24" eb="25">
      <t>スウ</t>
    </rPh>
    <rPh sb="26" eb="27">
      <t>シ</t>
    </rPh>
    <rPh sb="27" eb="29">
      <t>シテイ</t>
    </rPh>
    <rPh sb="34" eb="35">
      <t>クニ</t>
    </rPh>
    <rPh sb="35" eb="37">
      <t>トウロク</t>
    </rPh>
    <phoneticPr fontId="8"/>
  </si>
  <si>
    <t>史跡</t>
    <rPh sb="0" eb="1">
      <t>シ</t>
    </rPh>
    <rPh sb="1" eb="2">
      <t>アト</t>
    </rPh>
    <phoneticPr fontId="8"/>
  </si>
  <si>
    <t>総数</t>
    <rPh sb="0" eb="1">
      <t>フサ</t>
    </rPh>
    <rPh sb="1" eb="2">
      <t>カズ</t>
    </rPh>
    <phoneticPr fontId="8"/>
  </si>
  <si>
    <t>無形民俗
文化財</t>
    <rPh sb="0" eb="2">
      <t>ムケイ</t>
    </rPh>
    <rPh sb="2" eb="4">
      <t>ミンゾク</t>
    </rPh>
    <rPh sb="5" eb="6">
      <t>ブン</t>
    </rPh>
    <rPh sb="6" eb="7">
      <t>カ</t>
    </rPh>
    <rPh sb="7" eb="8">
      <t>ザイ</t>
    </rPh>
    <phoneticPr fontId="8"/>
  </si>
  <si>
    <t>有形民俗
文化財</t>
    <rPh sb="0" eb="2">
      <t>ユウケイ</t>
    </rPh>
    <rPh sb="2" eb="4">
      <t>ミンゾク</t>
    </rPh>
    <rPh sb="5" eb="6">
      <t>ブン</t>
    </rPh>
    <rPh sb="6" eb="7">
      <t>カ</t>
    </rPh>
    <rPh sb="7" eb="8">
      <t>ザイ</t>
    </rPh>
    <phoneticPr fontId="8"/>
  </si>
  <si>
    <t xml:space="preserve"> 石黒信由関係資料</t>
  </si>
  <si>
    <t>歴史資料</t>
    <rPh sb="0" eb="2">
      <t>レキシ</t>
    </rPh>
    <rPh sb="2" eb="4">
      <t>シリョウ</t>
    </rPh>
    <phoneticPr fontId="8"/>
  </si>
  <si>
    <t>工芸品</t>
    <rPh sb="0" eb="3">
      <t>コウゲイヒン</t>
    </rPh>
    <phoneticPr fontId="8"/>
  </si>
  <si>
    <t>絵画</t>
    <rPh sb="0" eb="2">
      <t>カイガ</t>
    </rPh>
    <phoneticPr fontId="8"/>
  </si>
  <si>
    <t>三ケ</t>
  </si>
  <si>
    <t>登録有形
文化財</t>
    <rPh sb="0" eb="2">
      <t>トウロク</t>
    </rPh>
    <rPh sb="2" eb="4">
      <t>ユウケイ</t>
    </rPh>
    <rPh sb="5" eb="6">
      <t>ブン</t>
    </rPh>
    <rPh sb="6" eb="7">
      <t>カ</t>
    </rPh>
    <rPh sb="7" eb="8">
      <t>ザイ</t>
    </rPh>
    <phoneticPr fontId="8"/>
  </si>
  <si>
    <t>計</t>
    <rPh sb="0" eb="1">
      <t>ケイ</t>
    </rPh>
    <phoneticPr fontId="8"/>
  </si>
  <si>
    <t>昭和33年10月10日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</si>
  <si>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立町・中央町・放生津町・八幡町・本町・港町</t>
    <rPh sb="0" eb="2">
      <t>タテマチ</t>
    </rPh>
    <rPh sb="3" eb="5">
      <t>チュウオウ</t>
    </rPh>
    <rPh sb="5" eb="6">
      <t>マチ</t>
    </rPh>
    <rPh sb="7" eb="11">
      <t>ホウジョウヅマチ</t>
    </rPh>
    <rPh sb="12" eb="14">
      <t>ハチマン</t>
    </rPh>
    <rPh sb="14" eb="15">
      <t>マチ</t>
    </rPh>
    <rPh sb="16" eb="18">
      <t>ホンマチ</t>
    </rPh>
    <rPh sb="19" eb="21">
      <t>ミナトマチ</t>
    </rPh>
    <phoneticPr fontId="8"/>
  </si>
  <si>
    <t>昭和47年 3月28日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</si>
  <si>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　新湊中央文化会館の施設として利用したもの。</t>
  </si>
  <si>
    <t>無形
文化財</t>
    <rPh sb="0" eb="1">
      <t>ム</t>
    </rPh>
    <rPh sb="1" eb="2">
      <t>ケイ</t>
    </rPh>
    <rPh sb="3" eb="6">
      <t>ブンカザイ</t>
    </rPh>
    <phoneticPr fontId="8"/>
  </si>
  <si>
    <t>有 形 文 化 財</t>
    <rPh sb="0" eb="1">
      <t>ユウ</t>
    </rPh>
    <rPh sb="2" eb="3">
      <t>ケイ</t>
    </rPh>
    <rPh sb="4" eb="5">
      <t>ブン</t>
    </rPh>
    <rPh sb="6" eb="7">
      <t>カ</t>
    </rPh>
    <rPh sb="8" eb="9">
      <t>ザイ</t>
    </rPh>
    <phoneticPr fontId="8"/>
  </si>
  <si>
    <t>○国・県・市指定文化財内訳</t>
    <rPh sb="1" eb="2">
      <t>クニ</t>
    </rPh>
    <rPh sb="3" eb="4">
      <t>ケン</t>
    </rPh>
    <rPh sb="5" eb="6">
      <t>シ</t>
    </rPh>
    <rPh sb="6" eb="8">
      <t>シテイ</t>
    </rPh>
    <rPh sb="8" eb="11">
      <t>ブンカザイ</t>
    </rPh>
    <rPh sb="11" eb="13">
      <t>ウチワケ</t>
    </rPh>
    <phoneticPr fontId="8"/>
  </si>
  <si>
    <t xml:space="preserve"> 紐体類(おいらん)生息海域</t>
  </si>
  <si>
    <t xml:space="preserve"> 射水市</t>
  </si>
  <si>
    <t>昭和53年 7月 8日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</si>
  <si>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太閤山11-1</t>
  </si>
  <si>
    <t>史　 　 跡</t>
  </si>
  <si>
    <t>戸破4286-1</t>
  </si>
  <si>
    <t>昭和40年 1月 1日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</si>
  <si>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大塚古墳</t>
  </si>
  <si>
    <t xml:space="preserve"> 一般財団法人高樹会</t>
    <rPh sb="1" eb="3">
      <t>イッパン</t>
    </rPh>
    <phoneticPr fontId="8"/>
  </si>
  <si>
    <t xml:space="preserve"> 今開発の大ヒイラギ</t>
  </si>
  <si>
    <t>鏡宮299(新湊博物館)</t>
  </si>
  <si>
    <t xml:space="preserve"> 高樹文庫資料</t>
  </si>
  <si>
    <t>歴 史 資 料</t>
  </si>
  <si>
    <t>作道</t>
    <rPh sb="0" eb="2">
      <t>ツクリミチ</t>
    </rPh>
    <phoneticPr fontId="8"/>
  </si>
  <si>
    <t>１口</t>
  </si>
  <si>
    <t>１躯</t>
  </si>
  <si>
    <t>市内 (片口､七美､作道)</t>
  </si>
  <si>
    <t xml:space="preserve"> 刀銘國次（宇多）</t>
  </si>
  <si>
    <t xml:space="preserve"> 木造釈迦如来立像</t>
  </si>
  <si>
    <t>令和６年度</t>
    <rPh sb="0" eb="2">
      <t>レイワ</t>
    </rPh>
    <rPh sb="3" eb="5">
      <t>ネンド</t>
    </rPh>
    <phoneticPr fontId="8"/>
  </si>
  <si>
    <t>令和 5年 8月 7日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</si>
  <si>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 xml:space="preserve"> 木造男神像他</t>
  </si>
  <si>
    <t>工　芸　品</t>
  </si>
  <si>
    <t xml:space="preserve"> 越中瀬戸焼香炉</t>
  </si>
  <si>
    <t>その他</t>
  </si>
  <si>
    <t xml:space="preserve"> 専念寺の銅鐘</t>
  </si>
  <si>
    <t>昭和60年 9月12日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</si>
  <si>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加茂中部550</t>
  </si>
  <si>
    <t xml:space="preserve"> 串田新遺跡</t>
  </si>
  <si>
    <t>彫　  　刻</t>
  </si>
  <si>
    <t>太閤山1-130他</t>
  </si>
  <si>
    <t>有形民俗文化財</t>
  </si>
  <si>
    <t>令和６年</t>
    <rPh sb="0" eb="2">
      <t>レイワ</t>
    </rPh>
    <phoneticPr fontId="8"/>
  </si>
  <si>
    <t>昭和59年 2月22日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</si>
  <si>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電子
情報
工学科</t>
    <rPh sb="0" eb="2">
      <t>デンシ</t>
    </rPh>
    <rPh sb="3" eb="5">
      <t>ジョウホウ</t>
    </rPh>
    <rPh sb="6" eb="9">
      <t>コウガクカ</t>
    </rPh>
    <phoneticPr fontId="8"/>
  </si>
  <si>
    <t>白石</t>
  </si>
  <si>
    <t xml:space="preserve"> 木造阿弥陀如来坐像</t>
  </si>
  <si>
    <t>男</t>
    <rPh sb="0" eb="1">
      <t>オトコ</t>
    </rPh>
    <phoneticPr fontId="8"/>
  </si>
  <si>
    <t xml:space="preserve"> 木造不動明王立像</t>
  </si>
  <si>
    <t>本江道番803番地先</t>
  </si>
  <si>
    <t>令和 3年 3月11日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</si>
  <si>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>鷲塚550</t>
  </si>
  <si>
    <t>注）　学校基本調査に基づく回答のため、卒業者数と内訳の和が一致しない場合がある。　　　　　　　　　　　　　　　　　　　　　　　　　　　　　　　　</t>
    <rPh sb="3" eb="9">
      <t>ガッコウキホンチョウサ</t>
    </rPh>
    <rPh sb="10" eb="11">
      <t>モト</t>
    </rPh>
    <rPh sb="13" eb="15">
      <t>カイトウ</t>
    </rPh>
    <rPh sb="19" eb="23">
      <t>ソツギョウシャスウ</t>
    </rPh>
    <rPh sb="24" eb="26">
      <t>ウチワケ</t>
    </rPh>
    <rPh sb="27" eb="28">
      <t>ワ</t>
    </rPh>
    <rPh sb="29" eb="31">
      <t>イッチ</t>
    </rPh>
    <rPh sb="34" eb="36">
      <t>バアイ</t>
    </rPh>
    <phoneticPr fontId="4"/>
  </si>
  <si>
    <t>三ケ2052-1他</t>
  </si>
  <si>
    <t xml:space="preserve"> 木造阿弥陀如来立像</t>
  </si>
  <si>
    <t xml:space="preserve"> 水島柿</t>
  </si>
  <si>
    <t>立町11-35</t>
  </si>
  <si>
    <t xml:space="preserve"> 絹本著色青不動</t>
  </si>
  <si>
    <t xml:space="preserve"> 絹本著色観経浄土変相図</t>
  </si>
  <si>
    <t>串田新</t>
  </si>
  <si>
    <t>旧新湊町域一円</t>
  </si>
  <si>
    <t>流通センター青井谷一丁目26</t>
  </si>
  <si>
    <t xml:space="preserve"> 小杉丸山遺跡</t>
  </si>
  <si>
    <t>１艘</t>
  </si>
  <si>
    <t xml:space="preserve"> 曼陀羅寺の四天王</t>
  </si>
  <si>
    <t xml:space="preserve"> 放生津八幡宮曳山・築山保存会</t>
    <rPh sb="1" eb="2">
      <t>ホウ</t>
    </rPh>
    <rPh sb="2" eb="3">
      <t>ナマ</t>
    </rPh>
    <rPh sb="3" eb="4">
      <t>ツ</t>
    </rPh>
    <rPh sb="4" eb="7">
      <t>ハチマングウ</t>
    </rPh>
    <rPh sb="7" eb="9">
      <t>ヒキヤマ</t>
    </rPh>
    <rPh sb="10" eb="12">
      <t>ツキヤマ</t>
    </rPh>
    <rPh sb="12" eb="14">
      <t>ホゾン</t>
    </rPh>
    <rPh sb="14" eb="15">
      <t>カイ</t>
    </rPh>
    <phoneticPr fontId="8"/>
  </si>
  <si>
    <t>平成 3年 4月25日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</si>
  <si>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 xml:space="preserve"> 放生津八幡宮祭の曳山・築山行事</t>
    <rPh sb="1" eb="4">
      <t>ホウジョウヅ</t>
    </rPh>
    <rPh sb="4" eb="7">
      <t>ハチマングウ</t>
    </rPh>
    <rPh sb="7" eb="8">
      <t>サイ</t>
    </rPh>
    <rPh sb="9" eb="11">
      <t>ヒキヤマ</t>
    </rPh>
    <rPh sb="12" eb="14">
      <t>ツキヤマ</t>
    </rPh>
    <rPh sb="14" eb="16">
      <t>ギョウジ</t>
    </rPh>
    <phoneticPr fontId="8"/>
  </si>
  <si>
    <t>平成12年 2月25日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</si>
  <si>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無形民俗文化財</t>
  </si>
  <si>
    <t xml:space="preserve"> 絹本著色二尊連座尊像</t>
  </si>
  <si>
    <t xml:space="preserve"> 加茂神社神事伝承会</t>
  </si>
  <si>
    <t>資料：富山県立大学</t>
    <rPh sb="0" eb="2">
      <t>シリョウ</t>
    </rPh>
    <rPh sb="3" eb="5">
      <t>トヤマ</t>
    </rPh>
    <rPh sb="5" eb="7">
      <t>ケンリツ</t>
    </rPh>
    <rPh sb="7" eb="9">
      <t>ダイガク</t>
    </rPh>
    <phoneticPr fontId="8"/>
  </si>
  <si>
    <t xml:space="preserve"> 越中の稚児舞</t>
  </si>
  <si>
    <t xml:space="preserve"> 奈呉町・古新町自治会</t>
  </si>
  <si>
    <t xml:space="preserve"> 経嶽山</t>
  </si>
  <si>
    <t>6,390点</t>
  </si>
  <si>
    <t>職員数</t>
    <rPh sb="0" eb="1">
      <t>ショク</t>
    </rPh>
    <rPh sb="1" eb="2">
      <t>イン</t>
    </rPh>
    <rPh sb="2" eb="3">
      <t>カズ</t>
    </rPh>
    <phoneticPr fontId="8"/>
  </si>
  <si>
    <t>国指定</t>
  </si>
  <si>
    <t>鷲塚558</t>
  </si>
  <si>
    <t>所有者又は管理者</t>
    <rPh sb="3" eb="4">
      <t>マタ</t>
    </rPh>
    <phoneticPr fontId="8"/>
  </si>
  <si>
    <t>今開発464</t>
  </si>
  <si>
    <t xml:space="preserve"> 個人所有</t>
    <rPh sb="1" eb="5">
      <t>コジンショユウ</t>
    </rPh>
    <phoneticPr fontId="8"/>
  </si>
  <si>
    <t>所　在　地</t>
  </si>
  <si>
    <t>種 　別</t>
  </si>
  <si>
    <t>放生津町20-2</t>
  </si>
  <si>
    <t>赤井</t>
  </si>
  <si>
    <t>４躯</t>
  </si>
  <si>
    <t xml:space="preserve"> 13か町自治会</t>
  </si>
  <si>
    <t xml:space="preserve"> 翁徳寺</t>
  </si>
  <si>
    <t xml:space="preserve"> 女池</t>
  </si>
  <si>
    <t xml:space="preserve"> 黒河自治会</t>
  </si>
  <si>
    <t>青井谷1881</t>
  </si>
  <si>
    <t xml:space="preserve"> 木造千手観世音菩薩坐像</t>
  </si>
  <si>
    <t>各年４月１日現在</t>
  </si>
  <si>
    <t>公務</t>
    <rPh sb="0" eb="2">
      <t>コウム</t>
    </rPh>
    <phoneticPr fontId="8"/>
  </si>
  <si>
    <t xml:space="preserve"> 十社大神</t>
  </si>
  <si>
    <t>令和６年</t>
    <rPh sb="0" eb="2">
      <t>レイワ</t>
    </rPh>
    <rPh sb="3" eb="4">
      <t>ネン</t>
    </rPh>
    <phoneticPr fontId="21"/>
  </si>
  <si>
    <t>三ケ1753</t>
  </si>
  <si>
    <t xml:space="preserve"> 六渡寺日枝神社山王鳥居附玉垣</t>
  </si>
  <si>
    <t xml:space="preserve"> 木造狛犬</t>
  </si>
  <si>
    <t xml:space="preserve"> 高寺大仏</t>
  </si>
  <si>
    <t>１面</t>
  </si>
  <si>
    <t>中新湊210-5外 57筆</t>
  </si>
  <si>
    <t>無業</t>
    <rPh sb="0" eb="2">
      <t>ムギョウ</t>
    </rPh>
    <phoneticPr fontId="8"/>
  </si>
  <si>
    <t>注）１　教員数・職員数は本務者のみ</t>
  </si>
  <si>
    <t xml:space="preserve"> 加賀藩備荒倉額</t>
  </si>
  <si>
    <t>橋下条2083</t>
  </si>
  <si>
    <t xml:space="preserve"> 大楽寺</t>
  </si>
  <si>
    <t>立町2-9</t>
  </si>
  <si>
    <t xml:space="preserve"> 絹本著色仏涅槃図</t>
  </si>
  <si>
    <t>海老江136</t>
  </si>
  <si>
    <t>平成17年 4月 5日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</si>
  <si>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職 員 数</t>
  </si>
  <si>
    <t>昭和45年 5月 1日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</si>
  <si>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平成16年12月24日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</si>
  <si>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 xml:space="preserve"> 放生津八幡宮文化財保存会</t>
  </si>
  <si>
    <t>庄西町1-14-3</t>
  </si>
  <si>
    <t>１基</t>
    <rPh sb="1" eb="2">
      <t>モト</t>
    </rPh>
    <phoneticPr fontId="8"/>
  </si>
  <si>
    <t>戸破1511</t>
  </si>
  <si>
    <t>平成16年 5月18日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</si>
  <si>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 xml:space="preserve"> 日宮社</t>
  </si>
  <si>
    <t xml:space="preserve"> 新開発・赤井・小林各自治会</t>
    <rPh sb="10" eb="11">
      <t>カク</t>
    </rPh>
    <rPh sb="11" eb="14">
      <t>ジチカイ</t>
    </rPh>
    <phoneticPr fontId="8"/>
  </si>
  <si>
    <t>昭和61年12月24日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</si>
  <si>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>１基</t>
  </si>
  <si>
    <t xml:space="preserve"> 光専寺</t>
  </si>
  <si>
    <t>資料：富山高等専門学校</t>
    <rPh sb="0" eb="2">
      <t>シリョウ</t>
    </rPh>
    <rPh sb="3" eb="5">
      <t>トヤマ</t>
    </rPh>
    <rPh sb="5" eb="7">
      <t>コウトウ</t>
    </rPh>
    <rPh sb="7" eb="9">
      <t>センモン</t>
    </rPh>
    <rPh sb="9" eb="11">
      <t>ガッコウ</t>
    </rPh>
    <phoneticPr fontId="8"/>
  </si>
  <si>
    <t>昭和33年10月10日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</si>
  <si>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加賀藩旧本陣座敷</t>
  </si>
  <si>
    <t>市指定</t>
  </si>
  <si>
    <t>昭和42年 9月26日</t>
    <rPh sb="0" eb="2">
      <t>ショウワ</t>
    </rPh>
    <rPh sb="4" eb="5">
      <t>ネン</t>
    </rPh>
    <rPh sb="7" eb="8">
      <t>ガツ</t>
    </rPh>
    <rPh sb="10" eb="11">
      <t>ニチ</t>
    </rPh>
    <phoneticPr fontId="8"/>
  </si>
  <si>
    <t xml:space="preserve"> 新湊めでた</t>
  </si>
  <si>
    <t>　　２　大学院の博士前期課程（２年間）は１,２学年、博士後期課程(３年間)は３,４,５学年に計上する。</t>
  </si>
  <si>
    <t>今開発</t>
  </si>
  <si>
    <t>戸破4277</t>
  </si>
  <si>
    <t xml:space="preserve"> 西宮神社文化財保存会</t>
    <rPh sb="5" eb="8">
      <t>ブンカザイ</t>
    </rPh>
    <rPh sb="8" eb="11">
      <t>ホゾンカイ</t>
    </rPh>
    <phoneticPr fontId="8"/>
  </si>
  <si>
    <t>１本</t>
  </si>
  <si>
    <t>卒業生数</t>
    <rPh sb="0" eb="2">
      <t>ソツギョウ</t>
    </rPh>
    <rPh sb="2" eb="3">
      <t>セイ</t>
    </rPh>
    <rPh sb="3" eb="4">
      <t>スウ</t>
    </rPh>
    <phoneticPr fontId="8"/>
  </si>
  <si>
    <t>橋下条地内（日宮社地）</t>
    <rPh sb="0" eb="1">
      <t>ハシ</t>
    </rPh>
    <rPh sb="1" eb="3">
      <t>ゲジョウ</t>
    </rPh>
    <rPh sb="3" eb="4">
      <t>チ</t>
    </rPh>
    <rPh sb="4" eb="5">
      <t>ナイ</t>
    </rPh>
    <rPh sb="6" eb="7">
      <t>ヒ</t>
    </rPh>
    <rPh sb="7" eb="8">
      <t>ミヤ</t>
    </rPh>
    <rPh sb="8" eb="9">
      <t>シャ</t>
    </rPh>
    <rPh sb="9" eb="10">
      <t>チ</t>
    </rPh>
    <phoneticPr fontId="8"/>
  </si>
  <si>
    <t xml:space="preserve"> 日の宮社叢</t>
  </si>
  <si>
    <t xml:space="preserve"> 西広上のあしつきのり</t>
  </si>
  <si>
    <t>令和３年</t>
    <rPh sb="0" eb="2">
      <t>レイワ</t>
    </rPh>
    <rPh sb="3" eb="4">
      <t>ネン</t>
    </rPh>
    <phoneticPr fontId="8"/>
  </si>
  <si>
    <t xml:space="preserve"> 専念寺の傘松</t>
  </si>
  <si>
    <t>本江字足洗2280</t>
    <rPh sb="2" eb="3">
      <t>ジ</t>
    </rPh>
    <rPh sb="3" eb="4">
      <t>アシ</t>
    </rPh>
    <rPh sb="4" eb="5">
      <t>アラ</t>
    </rPh>
    <phoneticPr fontId="8"/>
  </si>
  <si>
    <t>串田</t>
  </si>
  <si>
    <t>平成16年 7月16日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</si>
  <si>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名　　 　称</t>
  </si>
  <si>
    <t xml:space="preserve"> 前田長種文書</t>
  </si>
  <si>
    <t xml:space="preserve"> 薬勝寺古文書</t>
  </si>
  <si>
    <t xml:space="preserve"> 金刀比羅神社</t>
  </si>
  <si>
    <t>戸破2289-1</t>
    <rPh sb="0" eb="1">
      <t>ト</t>
    </rPh>
    <rPh sb="1" eb="2">
      <t>ヤブ</t>
    </rPh>
    <phoneticPr fontId="8"/>
  </si>
  <si>
    <t xml:space="preserve"> 久証寺古文書</t>
  </si>
  <si>
    <t>昭和53年 2月 1日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</si>
  <si>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放生津八幡宮文化財保存会</t>
  </si>
  <si>
    <t>小島4013</t>
  </si>
  <si>
    <t xml:space="preserve"> 大楽寺庫裏</t>
  </si>
  <si>
    <t>１幅</t>
    <rPh sb="1" eb="2">
      <t>ハバ</t>
    </rPh>
    <phoneticPr fontId="8"/>
  </si>
  <si>
    <t xml:space="preserve"> 神社号「放生津八幡宮」</t>
  </si>
  <si>
    <t xml:space="preserve"> 鳥取の里</t>
  </si>
  <si>
    <t>書　  　跡</t>
  </si>
  <si>
    <t>昭和50年 1月 1日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</si>
  <si>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令和６年度</t>
    <rPh sb="0" eb="2">
      <t>レイワ</t>
    </rPh>
    <rPh sb="3" eb="4">
      <t>ネン</t>
    </rPh>
    <rPh sb="4" eb="5">
      <t>ド</t>
    </rPh>
    <phoneticPr fontId="8"/>
  </si>
  <si>
    <t xml:space="preserve"> 西還寺</t>
  </si>
  <si>
    <t>旧伏木港右岸三号岸壁水平引込式クレーン</t>
    <rPh sb="0" eb="1">
      <t>キュウ</t>
    </rPh>
    <rPh sb="1" eb="3">
      <t>フシキ</t>
    </rPh>
    <rPh sb="3" eb="4">
      <t>コウ</t>
    </rPh>
    <rPh sb="4" eb="6">
      <t>ウガン</t>
    </rPh>
    <rPh sb="6" eb="8">
      <t>サンゴウ</t>
    </rPh>
    <rPh sb="8" eb="10">
      <t>ガンペキ</t>
    </rPh>
    <rPh sb="10" eb="12">
      <t>スイヘイ</t>
    </rPh>
    <rPh sb="12" eb="14">
      <t>ヒキコミ</t>
    </rPh>
    <rPh sb="14" eb="15">
      <t>シキ</t>
    </rPh>
    <phoneticPr fontId="8"/>
  </si>
  <si>
    <t xml:space="preserve"> 三十三塚</t>
  </si>
  <si>
    <t>昭和47年 3月28日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</si>
  <si>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光山寺</t>
  </si>
  <si>
    <t>三ケ1529</t>
  </si>
  <si>
    <t>八幡町2-13-2</t>
  </si>
  <si>
    <t>令和４年</t>
    <rPh sb="0" eb="2">
      <t>レイワ</t>
    </rPh>
    <phoneticPr fontId="8"/>
  </si>
  <si>
    <t>サービ
ス業</t>
    <rPh sb="5" eb="6">
      <t>ギョウ</t>
    </rPh>
    <phoneticPr fontId="8"/>
  </si>
  <si>
    <t xml:space="preserve"> 本願寺蓮如六字御名号 (光山寺)</t>
  </si>
  <si>
    <t>神道系</t>
  </si>
  <si>
    <t>本町3-14-33</t>
  </si>
  <si>
    <t>１個</t>
  </si>
  <si>
    <t>工　芸　品</t>
    <rPh sb="2" eb="3">
      <t>ゲイ</t>
    </rPh>
    <rPh sb="4" eb="5">
      <t>ヒン</t>
    </rPh>
    <phoneticPr fontId="8"/>
  </si>
  <si>
    <t xml:space="preserve"> 奉納絵馬額</t>
  </si>
  <si>
    <t>２基</t>
  </si>
  <si>
    <t xml:space="preserve"> 石灯籠</t>
  </si>
  <si>
    <t>三ケ2146</t>
  </si>
  <si>
    <t xml:space="preserve"> 梵鐘</t>
  </si>
  <si>
    <t>橋下条</t>
  </si>
  <si>
    <t>堀岡古明神325-1</t>
  </si>
  <si>
    <t>国際
ビジネス
学科</t>
    <rPh sb="0" eb="2">
      <t>コクサイ</t>
    </rPh>
    <rPh sb="8" eb="10">
      <t>ガッカ</t>
    </rPh>
    <phoneticPr fontId="8"/>
  </si>
  <si>
    <t xml:space="preserve"> 瑞鳳花文鏡</t>
  </si>
  <si>
    <t>１頭</t>
  </si>
  <si>
    <t xml:space="preserve"> 獅子頭</t>
  </si>
  <si>
    <t>平成11年11月18日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</si>
  <si>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３点</t>
  </si>
  <si>
    <t>広上111</t>
  </si>
  <si>
    <t>１学年</t>
    <rPh sb="1" eb="2">
      <t>ガク</t>
    </rPh>
    <rPh sb="2" eb="3">
      <t>トシ</t>
    </rPh>
    <phoneticPr fontId="8"/>
  </si>
  <si>
    <t>13躯</t>
  </si>
  <si>
    <t>昭和59年 5月25日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</si>
  <si>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昭和57年 3月26日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</si>
  <si>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医療・福祉</t>
    <rPh sb="0" eb="2">
      <t>イリョウ</t>
    </rPh>
    <rPh sb="3" eb="5">
      <t>フクシ</t>
    </rPh>
    <phoneticPr fontId="8"/>
  </si>
  <si>
    <t>注）教員数は本務者のみ</t>
  </si>
  <si>
    <t>八幡町1-17-6</t>
  </si>
  <si>
    <t xml:space="preserve"> 光明寺薬師如来座像</t>
  </si>
  <si>
    <t>昭和54年10月12日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</si>
  <si>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私立</t>
  </si>
  <si>
    <t xml:space="preserve"> 木造十一面千手観世音菩薩立像</t>
  </si>
  <si>
    <t xml:space="preserve"> 射水市</t>
    <rPh sb="1" eb="3">
      <t>イミズ</t>
    </rPh>
    <rPh sb="3" eb="4">
      <t>シ</t>
    </rPh>
    <phoneticPr fontId="8"/>
  </si>
  <si>
    <t>令和７年</t>
    <rPh sb="0" eb="2">
      <t>レイワ</t>
    </rPh>
    <rPh sb="3" eb="4">
      <t>ネン</t>
    </rPh>
    <phoneticPr fontId="8"/>
  </si>
  <si>
    <t xml:space="preserve"> 永久寺</t>
  </si>
  <si>
    <t>稲積511</t>
  </si>
  <si>
    <t xml:space="preserve"> 木造十一面観世音菩薩立像</t>
  </si>
  <si>
    <t>卸・
小売業</t>
    <rPh sb="0" eb="1">
      <t>オロシ</t>
    </rPh>
    <rPh sb="3" eb="4">
      <t>コ</t>
    </rPh>
    <rPh sb="4" eb="5">
      <t>バイ</t>
    </rPh>
    <rPh sb="5" eb="6">
      <t>ギョウ</t>
    </rPh>
    <phoneticPr fontId="8"/>
  </si>
  <si>
    <t xml:space="preserve"> 善久寺</t>
  </si>
  <si>
    <t>区 分</t>
  </si>
  <si>
    <t>中野467</t>
  </si>
  <si>
    <t>橋下条1422・1423</t>
    <rPh sb="0" eb="1">
      <t>ハシ</t>
    </rPh>
    <phoneticPr fontId="8"/>
  </si>
  <si>
    <t xml:space="preserve"> 阿弥陀如来立像</t>
  </si>
  <si>
    <t>職員</t>
  </si>
  <si>
    <t>昭和52年12月 9日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</si>
  <si>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２面</t>
  </si>
  <si>
    <t>昭和43年 9月30日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</si>
  <si>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昭和37年 9月28日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</si>
  <si>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昭和48年 5月25日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</si>
  <si>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地蔵菩薩立像 (延命地蔵)</t>
  </si>
  <si>
    <t>専攻科</t>
    <rPh sb="0" eb="3">
      <t>センコウカ</t>
    </rPh>
    <phoneticPr fontId="8"/>
  </si>
  <si>
    <t xml:space="preserve"> 乗善寺</t>
  </si>
  <si>
    <t>３躯</t>
  </si>
  <si>
    <t>国際
ビジネス
学専攻</t>
    <rPh sb="0" eb="2">
      <t>コクサイ</t>
    </rPh>
    <rPh sb="8" eb="9">
      <t>ガク</t>
    </rPh>
    <rPh sb="9" eb="10">
      <t>アツム</t>
    </rPh>
    <rPh sb="10" eb="11">
      <t>コウ</t>
    </rPh>
    <phoneticPr fontId="8"/>
  </si>
  <si>
    <t xml:space="preserve"> 六渡寺日枝神社の三体仏</t>
  </si>
  <si>
    <t xml:space="preserve"> 放生津八幡宮の狛犬</t>
  </si>
  <si>
    <t xml:space="preserve"> 加賀藩備荒倉跡</t>
  </si>
  <si>
    <t>三ケ字茶ノ木1989-1他</t>
  </si>
  <si>
    <t xml:space="preserve"> 吉田家住宅主屋</t>
    <rPh sb="1" eb="3">
      <t>ヨシダ</t>
    </rPh>
    <rPh sb="3" eb="4">
      <t>イエ</t>
    </rPh>
    <rPh sb="4" eb="6">
      <t>ジュウタク</t>
    </rPh>
    <rPh sb="6" eb="7">
      <t>シュ</t>
    </rPh>
    <rPh sb="7" eb="8">
      <t>オク</t>
    </rPh>
    <phoneticPr fontId="8"/>
  </si>
  <si>
    <t xml:space="preserve"> 加賀藩作食蔵跡</t>
  </si>
  <si>
    <t xml:space="preserve"> 加賀藩高札場跡</t>
  </si>
  <si>
    <t>令和２年度</t>
    <rPh sb="0" eb="2">
      <t>レイワ</t>
    </rPh>
    <phoneticPr fontId="8"/>
  </si>
  <si>
    <t>公立</t>
  </si>
  <si>
    <t>上野字高畠1516</t>
  </si>
  <si>
    <t xml:space="preserve"> 旧北陸道一里塚</t>
  </si>
  <si>
    <t xml:space="preserve"> 射水砺波郡奉行所跡</t>
  </si>
  <si>
    <t>平成17年 8月 9日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</si>
  <si>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 xml:space="preserve"> 鰤分け神事</t>
  </si>
  <si>
    <t xml:space="preserve"> 新湊めでた保存会</t>
  </si>
  <si>
    <t>平成 2年 3月26日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</si>
  <si>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漁業･水産
養殖業</t>
    <rPh sb="0" eb="2">
      <t>ギョギョウ</t>
    </rPh>
    <rPh sb="3" eb="5">
      <t>スイサン</t>
    </rPh>
    <rPh sb="6" eb="7">
      <t>オサム</t>
    </rPh>
    <rPh sb="7" eb="8">
      <t>ショク</t>
    </rPh>
    <rPh sb="8" eb="9">
      <t>ギョウ</t>
    </rPh>
    <phoneticPr fontId="8"/>
  </si>
  <si>
    <t>４学年</t>
    <rPh sb="1" eb="2">
      <t>ガク</t>
    </rPh>
    <rPh sb="2" eb="3">
      <t>トシ</t>
    </rPh>
    <phoneticPr fontId="8"/>
  </si>
  <si>
    <t xml:space="preserve"> 黒河夜高祭</t>
  </si>
  <si>
    <t>昭和61年 6月18日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</si>
  <si>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赤井の獅子舞</t>
    <rPh sb="6" eb="7">
      <t>マイ</t>
    </rPh>
    <phoneticPr fontId="8"/>
  </si>
  <si>
    <t>昭和56年 1月22日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</si>
  <si>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農業</t>
    <rPh sb="0" eb="1">
      <t>ノウ</t>
    </rPh>
    <rPh sb="1" eb="2">
      <t>ギョウ</t>
    </rPh>
    <phoneticPr fontId="8"/>
  </si>
  <si>
    <t>平成11年 3月26日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</si>
  <si>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 xml:space="preserve"> 放生津八幡宮昆布の絵馬</t>
  </si>
  <si>
    <t xml:space="preserve"> 阿弥陀寺</t>
  </si>
  <si>
    <t>平成17年 3月25日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</si>
  <si>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枇杷首･西町･中町･田町</t>
  </si>
  <si>
    <t>令和元年12月 5日</t>
    <rPh sb="0" eb="2">
      <t>レイワ</t>
    </rPh>
    <rPh sb="2" eb="4">
      <t>ガンネン</t>
    </rPh>
    <rPh sb="6" eb="7">
      <t>ガツ</t>
    </rPh>
    <rPh sb="9" eb="10">
      <t>ニチ</t>
    </rPh>
    <phoneticPr fontId="8"/>
  </si>
  <si>
    <t>４基</t>
  </si>
  <si>
    <t>令和６年</t>
  </si>
  <si>
    <t>大門神社･枇杷首神社秋季祭礼曳山車</t>
  </si>
  <si>
    <t>平成15年 4月 1日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</si>
  <si>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昭和54年 7月 1日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</si>
  <si>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海老江加茂社祭礼曳山車</t>
  </si>
  <si>
    <t xml:space="preserve"> 船霊</t>
  </si>
  <si>
    <t xml:space="preserve"> 石名橋保存会</t>
    <rPh sb="1" eb="2">
      <t>イシ</t>
    </rPh>
    <rPh sb="2" eb="3">
      <t>ナ</t>
    </rPh>
    <rPh sb="3" eb="4">
      <t>バシ</t>
    </rPh>
    <rPh sb="4" eb="7">
      <t>ホゾンカイ</t>
    </rPh>
    <phoneticPr fontId="8"/>
  </si>
  <si>
    <t xml:space="preserve"> 小島の石名橋</t>
  </si>
  <si>
    <t>川口879</t>
  </si>
  <si>
    <t>昭和52年 9月 1日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</si>
  <si>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各自治会</t>
    <rPh sb="1" eb="2">
      <t>カク</t>
    </rPh>
    <phoneticPr fontId="8"/>
  </si>
  <si>
    <t>昭和51年 6月29日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</si>
  <si>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兜山公園</t>
  </si>
  <si>
    <t xml:space="preserve"> 模型和船</t>
  </si>
  <si>
    <t>354通</t>
  </si>
  <si>
    <t>市内</t>
    <rPh sb="0" eb="2">
      <t>シナイ</t>
    </rPh>
    <phoneticPr fontId="8"/>
  </si>
  <si>
    <t xml:space="preserve">島 </t>
  </si>
  <si>
    <t xml:space="preserve"> 折橋家文書</t>
  </si>
  <si>
    <t xml:space="preserve"> 野上家文書</t>
  </si>
  <si>
    <t>古　文　書</t>
  </si>
  <si>
    <t>10,645通</t>
  </si>
  <si>
    <t xml:space="preserve"> 汐海家文書</t>
  </si>
  <si>
    <t>318通</t>
  </si>
  <si>
    <t xml:space="preserve"> 金木家文書</t>
  </si>
  <si>
    <t>平成 7年 2月28日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</si>
  <si>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１通</t>
  </si>
  <si>
    <t>525通</t>
  </si>
  <si>
    <t xml:space="preserve"> 旧北陸道道しるべ</t>
  </si>
  <si>
    <t xml:space="preserve"> 塩問屋松屋文書</t>
  </si>
  <si>
    <t xml:space="preserve"> 前田利長文書</t>
  </si>
  <si>
    <t>卒業者</t>
    <rPh sb="0" eb="1">
      <t>ソツ</t>
    </rPh>
    <rPh sb="1" eb="2">
      <t>ギョウ</t>
    </rPh>
    <rPh sb="2" eb="3">
      <t>シャ</t>
    </rPh>
    <phoneticPr fontId="8"/>
  </si>
  <si>
    <t xml:space="preserve"> 専念寺の制札</t>
  </si>
  <si>
    <t>資料：生涯学習・スポーツ課</t>
    <rPh sb="0" eb="2">
      <t>シリョウ</t>
    </rPh>
    <rPh sb="3" eb="5">
      <t>ショウガイ</t>
    </rPh>
    <rPh sb="5" eb="7">
      <t>ガクシュウ</t>
    </rPh>
    <rPh sb="12" eb="13">
      <t>カ</t>
    </rPh>
    <phoneticPr fontId="8"/>
  </si>
  <si>
    <t>平成元年 7月27日</t>
  </si>
  <si>
    <t>二口字馬渡り1953</t>
    <rPh sb="0" eb="2">
      <t>フタクチ</t>
    </rPh>
    <rPh sb="2" eb="3">
      <t>アザ</t>
    </rPh>
    <rPh sb="3" eb="4">
      <t>ウマ</t>
    </rPh>
    <rPh sb="4" eb="5">
      <t>ワタリ</t>
    </rPh>
    <phoneticPr fontId="8"/>
  </si>
  <si>
    <t>登　　録</t>
  </si>
  <si>
    <t xml:space="preserve"> 吉田家住宅石蔵</t>
    <rPh sb="1" eb="3">
      <t>ヨシダ</t>
    </rPh>
    <rPh sb="3" eb="4">
      <t>イエ</t>
    </rPh>
    <rPh sb="4" eb="6">
      <t>ジュウタク</t>
    </rPh>
    <rPh sb="6" eb="7">
      <t>イシ</t>
    </rPh>
    <rPh sb="7" eb="8">
      <t>クラ</t>
    </rPh>
    <phoneticPr fontId="8"/>
  </si>
  <si>
    <t xml:space="preserve"> 伏木港右岸3号クレーン保存会</t>
    <rPh sb="1" eb="3">
      <t>フシキ</t>
    </rPh>
    <rPh sb="3" eb="4">
      <t>コウ</t>
    </rPh>
    <rPh sb="4" eb="6">
      <t>ウガン</t>
    </rPh>
    <rPh sb="7" eb="8">
      <t>ゴウ</t>
    </rPh>
    <rPh sb="12" eb="14">
      <t>ホゾン</t>
    </rPh>
    <rPh sb="14" eb="15">
      <t>カイ</t>
    </rPh>
    <phoneticPr fontId="8"/>
  </si>
  <si>
    <t>庄西町2-2573</t>
  </si>
  <si>
    <t>１基</t>
    <rPh sb="1" eb="2">
      <t>キ</t>
    </rPh>
    <phoneticPr fontId="8"/>
  </si>
  <si>
    <t>旧田中家住宅北の土蔵及び南の土蔵</t>
  </si>
  <si>
    <t xml:space="preserve"> 旧田中家住宅主屋</t>
  </si>
  <si>
    <t xml:space="preserve"> 竹内源造記念館（旧小杉町役場庁舎）</t>
    <rPh sb="1" eb="2">
      <t>タケ</t>
    </rPh>
    <rPh sb="2" eb="3">
      <t>ウチ</t>
    </rPh>
    <rPh sb="3" eb="4">
      <t>ゲン</t>
    </rPh>
    <rPh sb="4" eb="5">
      <t>ゾウ</t>
    </rPh>
    <rPh sb="5" eb="7">
      <t>キネン</t>
    </rPh>
    <rPh sb="7" eb="8">
      <t>カン</t>
    </rPh>
    <rPh sb="9" eb="10">
      <t>キュウ</t>
    </rPh>
    <rPh sb="10" eb="12">
      <t>コスギ</t>
    </rPh>
    <rPh sb="12" eb="13">
      <t>マチ</t>
    </rPh>
    <rPh sb="13" eb="15">
      <t>ヤクバ</t>
    </rPh>
    <rPh sb="15" eb="17">
      <t>チョウシャ</t>
    </rPh>
    <phoneticPr fontId="8"/>
  </si>
  <si>
    <t>平成14年 2月14日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</si>
  <si>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教員数</t>
  </si>
  <si>
    <t xml:space="preserve"> 牧田組本社(旧南島商行本店)</t>
    <rPh sb="11" eb="12">
      <t>イキ</t>
    </rPh>
    <phoneticPr fontId="8"/>
  </si>
  <si>
    <t xml:space="preserve"> 小杉展示館</t>
  </si>
  <si>
    <t>平成 9年 6月12日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</si>
  <si>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国登録</t>
  </si>
  <si>
    <t xml:space="preserve"> ウワミズザクラ</t>
  </si>
  <si>
    <t xml:space="preserve"> 片口・七美・作道自治会</t>
  </si>
  <si>
    <t xml:space="preserve"> シロエビ群遊海面</t>
  </si>
  <si>
    <t xml:space="preserve"> うらじろ樫</t>
  </si>
  <si>
    <t>名　 　勝</t>
  </si>
  <si>
    <t xml:space="preserve"> 放生津城跡</t>
  </si>
  <si>
    <r>
      <t>83</t>
    </r>
    <r>
      <rPr>
        <b/>
        <sz val="18"/>
        <rFont val="ＭＳ 明朝"/>
        <family val="1"/>
        <charset val="128"/>
      </rPr>
      <t>　県立大学卒業者の進路状況</t>
    </r>
  </si>
  <si>
    <t>黒河新3320</t>
  </si>
  <si>
    <t>黒河4940</t>
  </si>
  <si>
    <t>平成15年 7月24日</t>
    <rPh sb="0" eb="2">
      <t>ヘイセイ</t>
    </rPh>
    <rPh sb="4" eb="5">
      <t>ネン</t>
    </rPh>
    <rPh sb="7" eb="8">
      <t>ツキ</t>
    </rPh>
    <rPh sb="10" eb="11">
      <t>ニチ</t>
    </rPh>
    <phoneticPr fontId="8"/>
  </si>
  <si>
    <t>史　 　跡</t>
  </si>
  <si>
    <t>昭和50年11月 3日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</si>
  <si>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>鳥取</t>
  </si>
  <si>
    <t>昭和49年 1月29日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</si>
  <si>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t xml:space="preserve"> 三ヶ自治会</t>
  </si>
  <si>
    <t xml:space="preserve"> 庄東自治会</t>
  </si>
  <si>
    <t xml:space="preserve"> 三ケ新の道標</t>
  </si>
  <si>
    <t xml:space="preserve"> 五輪塔</t>
  </si>
  <si>
    <t xml:space="preserve"> 道番の道標</t>
  </si>
  <si>
    <t xml:space="preserve"> 寺林瀬兵衛之墓</t>
  </si>
  <si>
    <t>学 部 別</t>
    <rPh sb="0" eb="1">
      <t>ガク</t>
    </rPh>
    <rPh sb="2" eb="3">
      <t>ブ</t>
    </rPh>
    <rPh sb="4" eb="5">
      <t>ベツ</t>
    </rPh>
    <phoneticPr fontId="8"/>
  </si>
  <si>
    <t xml:space="preserve"> 日宮城跡</t>
  </si>
  <si>
    <t xml:space="preserve"> 小杉伊勢領遺跡</t>
  </si>
  <si>
    <t>手崎</t>
  </si>
  <si>
    <t xml:space="preserve"> 加茂社神事馬場跡</t>
    <rPh sb="2" eb="3">
      <t>シゲ</t>
    </rPh>
    <phoneticPr fontId="8"/>
  </si>
  <si>
    <t>令和５年度</t>
    <rPh sb="0" eb="2">
      <t>レイワ</t>
    </rPh>
    <rPh sb="3" eb="5">
      <t>ネンド</t>
    </rPh>
    <phoneticPr fontId="8"/>
  </si>
  <si>
    <t>令和５年度</t>
    <rPh sb="0" eb="2">
      <t>レイワ</t>
    </rPh>
    <rPh sb="3" eb="4">
      <t>ネン</t>
    </rPh>
    <rPh sb="4" eb="5">
      <t>ド</t>
    </rPh>
    <phoneticPr fontId="8"/>
  </si>
  <si>
    <t>令和
５年度</t>
    <rPh sb="0" eb="2">
      <t>レイワ</t>
    </rPh>
    <phoneticPr fontId="8"/>
  </si>
  <si>
    <t>令和５年度</t>
    <rPh sb="0" eb="2">
      <t>レイワ</t>
    </rPh>
    <rPh sb="3" eb="4">
      <t>ド</t>
    </rPh>
    <phoneticPr fontId="8"/>
  </si>
  <si>
    <t>本町2－4－12</t>
  </si>
  <si>
    <t>新湊地区</t>
    <rPh sb="0" eb="4">
      <t>シンミナトチク</t>
    </rPh>
    <phoneticPr fontId="8"/>
  </si>
  <si>
    <t>塚越1518他</t>
    <rPh sb="0" eb="2">
      <t>ツカコシ</t>
    </rPh>
    <rPh sb="6" eb="7">
      <t>ホカ</t>
    </rPh>
    <phoneticPr fontId="8"/>
  </si>
  <si>
    <t>研修室等※
(令和2年度から)</t>
    <rPh sb="0" eb="3">
      <t>ケンシュウシツ</t>
    </rPh>
    <rPh sb="3" eb="4">
      <t>トウ</t>
    </rPh>
    <rPh sb="8" eb="10">
      <t>レイワ</t>
    </rPh>
    <rPh sb="11" eb="13">
      <t>ネンド</t>
    </rPh>
    <phoneticPr fontId="8"/>
  </si>
  <si>
    <t>学校数</t>
  </si>
  <si>
    <t>園児数</t>
  </si>
  <si>
    <t>学生数</t>
    <rPh sb="0" eb="1">
      <t>ガク</t>
    </rPh>
    <rPh sb="1" eb="2">
      <t>ショウ</t>
    </rPh>
    <rPh sb="2" eb="3">
      <t>カズ</t>
    </rPh>
    <phoneticPr fontId="8"/>
  </si>
  <si>
    <t>学級数</t>
  </si>
  <si>
    <t>令和５年度</t>
    <rPh sb="0" eb="2">
      <t>レイワ</t>
    </rPh>
    <phoneticPr fontId="8"/>
  </si>
  <si>
    <t>職員数</t>
  </si>
  <si>
    <t>総数</t>
  </si>
  <si>
    <t>令和４年</t>
    <rPh sb="0" eb="2">
      <t>レイワ</t>
    </rPh>
    <rPh sb="3" eb="4">
      <t>ネン</t>
    </rPh>
    <phoneticPr fontId="8"/>
  </si>
  <si>
    <t>資料：学校基本調査</t>
  </si>
  <si>
    <t>　　２　幼稚園型認定こども園を含む</t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8"/>
  </si>
  <si>
    <t>児童数</t>
  </si>
  <si>
    <t>校長</t>
  </si>
  <si>
    <t>教諭</t>
  </si>
  <si>
    <t>生徒数</t>
  </si>
  <si>
    <r>
      <t>82</t>
    </r>
    <r>
      <rPr>
        <b/>
        <sz val="18"/>
        <rFont val="ＭＳ 明朝"/>
        <family val="1"/>
        <charset val="128"/>
      </rPr>
      <t>　県立大学学生数・教員数・募集定員数</t>
    </r>
  </si>
  <si>
    <t>学 部 別</t>
  </si>
  <si>
    <t>学 生 数</t>
  </si>
  <si>
    <t xml:space="preserve"> 無業・
その他</t>
    <rPh sb="1" eb="2">
      <t>ム</t>
    </rPh>
    <rPh sb="2" eb="3">
      <t>ギョウ</t>
    </rPh>
    <rPh sb="7" eb="8">
      <t>タ</t>
    </rPh>
    <phoneticPr fontId="8"/>
  </si>
  <si>
    <t>総 数</t>
  </si>
  <si>
    <t>２学年</t>
  </si>
  <si>
    <t>４学年</t>
  </si>
  <si>
    <t>５学年</t>
  </si>
  <si>
    <t>本務員</t>
  </si>
  <si>
    <t>計</t>
  </si>
  <si>
    <t>工 学 部</t>
  </si>
  <si>
    <t>大 学 院</t>
  </si>
  <si>
    <t>情報工学部</t>
  </si>
  <si>
    <t>注）１　本務員は専任の教職員とする。　　　　　　　　　　　　　　　　　　　　　　　　　　　　　　　　　　　　　　　　　　　　　　　　</t>
  </si>
  <si>
    <t xml:space="preserve"> 漁業・
水産
養殖業</t>
    <rPh sb="1" eb="3">
      <t>ギョギョウ</t>
    </rPh>
    <rPh sb="5" eb="7">
      <t>スイサン</t>
    </rPh>
    <rPh sb="8" eb="11">
      <t>ヨウショクギョウ</t>
    </rPh>
    <phoneticPr fontId="8"/>
  </si>
  <si>
    <t>鉱業</t>
    <rPh sb="0" eb="2">
      <t>コウギョウ</t>
    </rPh>
    <phoneticPr fontId="8"/>
  </si>
  <si>
    <t>建設業</t>
    <rPh sb="0" eb="3">
      <t>ケンセツギョウ</t>
    </rPh>
    <phoneticPr fontId="8"/>
  </si>
  <si>
    <t>製造業</t>
    <rPh sb="0" eb="3">
      <t>セイゾウギョウ</t>
    </rPh>
    <phoneticPr fontId="8"/>
  </si>
  <si>
    <t>金融
保険業</t>
    <rPh sb="0" eb="2">
      <t>キンユウ</t>
    </rPh>
    <rPh sb="3" eb="6">
      <t>ホケンギョウ</t>
    </rPh>
    <phoneticPr fontId="8"/>
  </si>
  <si>
    <t>不動
産業</t>
    <rPh sb="0" eb="2">
      <t>フドウ</t>
    </rPh>
    <rPh sb="3" eb="4">
      <t>サン</t>
    </rPh>
    <rPh sb="4" eb="5">
      <t>ギョウ</t>
    </rPh>
    <phoneticPr fontId="8"/>
  </si>
  <si>
    <t xml:space="preserve"> 飲食店・
宿泊業</t>
    <rPh sb="1" eb="3">
      <t>インショク</t>
    </rPh>
    <rPh sb="3" eb="4">
      <t>テン</t>
    </rPh>
    <rPh sb="6" eb="8">
      <t>シュクハク</t>
    </rPh>
    <rPh sb="8" eb="9">
      <t>ギョウ</t>
    </rPh>
    <phoneticPr fontId="8"/>
  </si>
  <si>
    <t>サービス
業</t>
    <rPh sb="5" eb="6">
      <t>ギョウ</t>
    </rPh>
    <phoneticPr fontId="8"/>
  </si>
  <si>
    <t>公務</t>
    <rPh sb="0" eb="1">
      <t>コウ</t>
    </rPh>
    <rPh sb="1" eb="2">
      <t>ツトム</t>
    </rPh>
    <phoneticPr fontId="8"/>
  </si>
  <si>
    <t>進学者</t>
    <rPh sb="0" eb="1">
      <t>ススム</t>
    </rPh>
    <rPh sb="1" eb="2">
      <t>ガク</t>
    </rPh>
    <rPh sb="2" eb="3">
      <t>シャ</t>
    </rPh>
    <phoneticPr fontId="8"/>
  </si>
  <si>
    <t>女</t>
    <rPh sb="0" eb="1">
      <t>オンナ</t>
    </rPh>
    <phoneticPr fontId="8"/>
  </si>
  <si>
    <t>令和３年度</t>
    <rPh sb="0" eb="2">
      <t>レイワ</t>
    </rPh>
    <phoneticPr fontId="8"/>
  </si>
  <si>
    <t>令和４年度</t>
    <rPh sb="0" eb="2">
      <t>レイワ</t>
    </rPh>
    <phoneticPr fontId="8"/>
  </si>
  <si>
    <t>令和４年</t>
  </si>
  <si>
    <r>
      <t>84</t>
    </r>
    <r>
      <rPr>
        <b/>
        <sz val="14"/>
        <rFont val="ＭＳ 明朝"/>
        <family val="1"/>
        <charset val="128"/>
      </rPr>
      <t>　富山高等専門学校学生数・教員数・募集定員数</t>
    </r>
  </si>
  <si>
    <t>教員数</t>
    <rPh sb="0" eb="2">
      <t>キョウイン</t>
    </rPh>
    <rPh sb="2" eb="3">
      <t>スウ</t>
    </rPh>
    <phoneticPr fontId="8"/>
  </si>
  <si>
    <t>富山高等専門学校射水キャンパス</t>
    <rPh sb="0" eb="2">
      <t>トヤマ</t>
    </rPh>
    <rPh sb="2" eb="4">
      <t>コウトウ</t>
    </rPh>
    <rPh sb="4" eb="6">
      <t>センモン</t>
    </rPh>
    <rPh sb="6" eb="8">
      <t>ガッコウ</t>
    </rPh>
    <rPh sb="8" eb="10">
      <t>イミズ</t>
    </rPh>
    <phoneticPr fontId="8"/>
  </si>
  <si>
    <t>航海
コース</t>
    <rPh sb="0" eb="1">
      <t>コウ</t>
    </rPh>
    <rPh sb="1" eb="2">
      <t>ウミ</t>
    </rPh>
    <phoneticPr fontId="8"/>
  </si>
  <si>
    <t>機関
コース</t>
    <rPh sb="0" eb="1">
      <t>キ</t>
    </rPh>
    <rPh sb="1" eb="2">
      <t>セキ</t>
    </rPh>
    <phoneticPr fontId="8"/>
  </si>
  <si>
    <t>海事
システム
工学専攻</t>
    <rPh sb="0" eb="2">
      <t>カイジ</t>
    </rPh>
    <rPh sb="8" eb="10">
      <t>コウガク</t>
    </rPh>
    <rPh sb="10" eb="11">
      <t>アツム</t>
    </rPh>
    <rPh sb="11" eb="12">
      <t>コウ</t>
    </rPh>
    <phoneticPr fontId="8"/>
  </si>
  <si>
    <t>総計</t>
    <rPh sb="0" eb="1">
      <t>フサ</t>
    </rPh>
    <rPh sb="1" eb="2">
      <t>ケイ</t>
    </rPh>
    <phoneticPr fontId="8"/>
  </si>
  <si>
    <t>学科別募集定員数</t>
  </si>
  <si>
    <t>注）市・県は令和７年度数値、全国値については令和６年度確定値</t>
  </si>
  <si>
    <t>注)１　海事システム工学専攻は10月入学</t>
    <rPh sb="0" eb="1">
      <t>チュウ</t>
    </rPh>
    <rPh sb="4" eb="6">
      <t>カイジ</t>
    </rPh>
    <rPh sb="10" eb="12">
      <t>コウガク</t>
    </rPh>
    <rPh sb="12" eb="14">
      <t>センコウ</t>
    </rPh>
    <rPh sb="17" eb="18">
      <t>ガツ</t>
    </rPh>
    <rPh sb="18" eb="20">
      <t>ニュウガク</t>
    </rPh>
    <phoneticPr fontId="8"/>
  </si>
  <si>
    <t xml:space="preserve">       富山高等専門学校が開校</t>
  </si>
  <si>
    <t>教職員数</t>
    <rPh sb="0" eb="1">
      <t>キョウ</t>
    </rPh>
    <rPh sb="1" eb="2">
      <t>ショク</t>
    </rPh>
    <rPh sb="2" eb="3">
      <t>イン</t>
    </rPh>
    <rPh sb="3" eb="4">
      <t>スウ</t>
    </rPh>
    <phoneticPr fontId="8"/>
  </si>
  <si>
    <t>電気・ガス</t>
    <rPh sb="0" eb="2">
      <t>デンキ</t>
    </rPh>
    <phoneticPr fontId="8"/>
  </si>
  <si>
    <t>２学年</t>
    <rPh sb="1" eb="2">
      <t>ガク</t>
    </rPh>
    <rPh sb="2" eb="3">
      <t>トシ</t>
    </rPh>
    <phoneticPr fontId="8"/>
  </si>
  <si>
    <t>本職員</t>
    <rPh sb="0" eb="1">
      <t>ホン</t>
    </rPh>
    <rPh sb="1" eb="2">
      <t>ショク</t>
    </rPh>
    <rPh sb="2" eb="3">
      <t>イン</t>
    </rPh>
    <phoneticPr fontId="8"/>
  </si>
  <si>
    <t>非常勤</t>
    <rPh sb="0" eb="1">
      <t>ヒ</t>
    </rPh>
    <rPh sb="1" eb="2">
      <t>ツネ</t>
    </rPh>
    <rPh sb="2" eb="3">
      <t>ツトム</t>
    </rPh>
    <phoneticPr fontId="8"/>
  </si>
  <si>
    <t>各年度３月１日現在</t>
    <rPh sb="0" eb="1">
      <t>カク</t>
    </rPh>
    <rPh sb="1" eb="3">
      <t>ネンド</t>
    </rPh>
    <rPh sb="4" eb="5">
      <t>ガツ</t>
    </rPh>
    <rPh sb="6" eb="7">
      <t>ニチ</t>
    </rPh>
    <rPh sb="7" eb="9">
      <t>ゲンザイ</t>
    </rPh>
    <phoneticPr fontId="8"/>
  </si>
  <si>
    <t>進学者</t>
    <rPh sb="0" eb="3">
      <t>シンガクシャ</t>
    </rPh>
    <phoneticPr fontId="8"/>
  </si>
  <si>
    <t>水道業</t>
    <rPh sb="0" eb="1">
      <t>ミズ</t>
    </rPh>
    <rPh sb="1" eb="2">
      <t>ミチ</t>
    </rPh>
    <rPh sb="2" eb="3">
      <t>ギョウ</t>
    </rPh>
    <phoneticPr fontId="8"/>
  </si>
  <si>
    <r>
      <t>85</t>
    </r>
    <r>
      <rPr>
        <b/>
        <sz val="14"/>
        <rFont val="ＭＳ 明朝"/>
        <family val="1"/>
        <charset val="128"/>
      </rPr>
      <t>　富山福祉短期大学学生数・教職員数・卒業者の進路状況</t>
    </r>
  </si>
  <si>
    <t>各年５月１日現在</t>
    <rPh sb="0" eb="2">
      <t>カクネン</t>
    </rPh>
    <rPh sb="3" eb="4">
      <t>ガツ</t>
    </rPh>
    <rPh sb="5" eb="6">
      <t>ニチ</t>
    </rPh>
    <rPh sb="6" eb="8">
      <t>ゲンザイ</t>
    </rPh>
    <phoneticPr fontId="8"/>
  </si>
  <si>
    <t>本教員</t>
    <rPh sb="0" eb="1">
      <t>ホン</t>
    </rPh>
    <rPh sb="1" eb="3">
      <t>キョウイン</t>
    </rPh>
    <phoneticPr fontId="8"/>
  </si>
  <si>
    <t>令和３年</t>
  </si>
  <si>
    <t>製造業</t>
    <rPh sb="0" eb="1">
      <t>セイ</t>
    </rPh>
    <rPh sb="1" eb="2">
      <t>ヅクリ</t>
    </rPh>
    <rPh sb="2" eb="3">
      <t>ギョウ</t>
    </rPh>
    <phoneticPr fontId="8"/>
  </si>
  <si>
    <t>建設業</t>
    <rPh sb="0" eb="1">
      <t>ケン</t>
    </rPh>
    <rPh sb="1" eb="2">
      <t>セツ</t>
    </rPh>
    <rPh sb="2" eb="3">
      <t>ギョウ</t>
    </rPh>
    <phoneticPr fontId="8"/>
  </si>
  <si>
    <t>運輸業</t>
    <rPh sb="0" eb="1">
      <t>ウン</t>
    </rPh>
    <rPh sb="1" eb="2">
      <t>ユ</t>
    </rPh>
    <rPh sb="2" eb="3">
      <t>ギョウ</t>
    </rPh>
    <phoneticPr fontId="8"/>
  </si>
  <si>
    <t>サービス業</t>
    <rPh sb="4" eb="5">
      <t>ギョウ</t>
    </rPh>
    <phoneticPr fontId="8"/>
  </si>
  <si>
    <t>教育</t>
    <rPh sb="0" eb="2">
      <t>キョウイク</t>
    </rPh>
    <phoneticPr fontId="8"/>
  </si>
  <si>
    <t>無業・その他</t>
    <rPh sb="0" eb="1">
      <t>ム</t>
    </rPh>
    <rPh sb="1" eb="2">
      <t>ギョウ</t>
    </rPh>
    <rPh sb="5" eb="6">
      <t>タ</t>
    </rPh>
    <phoneticPr fontId="8"/>
  </si>
  <si>
    <t>資料：富山福祉短期大学</t>
    <rPh sb="0" eb="2">
      <t>シリョウ</t>
    </rPh>
    <rPh sb="3" eb="5">
      <t>トヤマ</t>
    </rPh>
    <rPh sb="5" eb="7">
      <t>フクシ</t>
    </rPh>
    <rPh sb="7" eb="9">
      <t>タンキ</t>
    </rPh>
    <rPh sb="9" eb="11">
      <t>ダイガク</t>
    </rPh>
    <phoneticPr fontId="8"/>
  </si>
  <si>
    <t>仏教系</t>
  </si>
  <si>
    <t>神社
本庁</t>
  </si>
  <si>
    <t>浄土真宗
本願寺派</t>
  </si>
  <si>
    <t>真宗
大谷派</t>
  </si>
  <si>
    <t>令和５年</t>
    <rPh sb="0" eb="2">
      <t>レイワ</t>
    </rPh>
    <phoneticPr fontId="8"/>
  </si>
  <si>
    <t>令和７年</t>
    <rPh sb="0" eb="2">
      <t>レイワ</t>
    </rPh>
    <rPh sb="3" eb="4">
      <t>ネン</t>
    </rPh>
    <phoneticPr fontId="21"/>
  </si>
  <si>
    <t>令和６年度</t>
    <rPh sb="0" eb="2">
      <t>レイワ</t>
    </rPh>
    <rPh sb="3" eb="4">
      <t>ド</t>
    </rPh>
    <phoneticPr fontId="8"/>
  </si>
  <si>
    <t>令和7年度末現在</t>
    <rPh sb="0" eb="2">
      <t>レイワ</t>
    </rPh>
    <rPh sb="3" eb="6">
      <t>ネンドマツ</t>
    </rPh>
    <rPh sb="6" eb="8">
      <t>ゲンザイ</t>
    </rPh>
    <phoneticPr fontId="8"/>
  </si>
  <si>
    <t>令和７年度　(単位：㎝、㎏)</t>
    <rPh sb="0" eb="2">
      <t>レイワ</t>
    </rPh>
    <rPh sb="3" eb="5">
      <t>ネンド</t>
    </rPh>
    <phoneticPr fontId="8"/>
  </si>
  <si>
    <t>令和7年</t>
    <rPh sb="0" eb="2">
      <t>レイワ</t>
    </rPh>
    <rPh sb="3" eb="4">
      <t>ネン</t>
    </rPh>
    <phoneticPr fontId="8"/>
  </si>
  <si>
    <t>令和６年度</t>
    <rPh sb="0" eb="2">
      <t>レイワ</t>
    </rPh>
    <phoneticPr fontId="8"/>
  </si>
  <si>
    <t>-</t>
    <phoneticPr fontId="8"/>
  </si>
  <si>
    <t>-</t>
    <phoneticPr fontId="27"/>
  </si>
  <si>
    <t>令和７年</t>
    <rPh sb="0" eb="2">
      <t>レイワ</t>
    </rPh>
    <phoneticPr fontId="8"/>
  </si>
  <si>
    <t>資料：とやま統計ワールド</t>
    <rPh sb="6" eb="8">
      <t>トウケイ</t>
    </rPh>
    <phoneticPr fontId="8"/>
  </si>
  <si>
    <r>
      <t>93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宗教法人数の推移</t>
    </r>
    <rPh sb="9" eb="11">
      <t>スイイ</t>
    </rPh>
    <phoneticPr fontId="8"/>
  </si>
  <si>
    <r>
      <t>76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幼稚園園児数・教員数・学級数の推移</t>
    </r>
    <phoneticPr fontId="8"/>
  </si>
  <si>
    <r>
      <t>77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認定こども園園児数・教員数・学級数の推移</t>
    </r>
    <rPh sb="3" eb="5">
      <t>ニンテイ</t>
    </rPh>
    <rPh sb="8" eb="9">
      <t>エン</t>
    </rPh>
    <phoneticPr fontId="8"/>
  </si>
  <si>
    <r>
      <t>78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小学校児童数・教員数・学級数の推移</t>
    </r>
    <phoneticPr fontId="8"/>
  </si>
  <si>
    <r>
      <t>79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中学校生徒数・教員数・学級数の推移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</si>
</sst>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[Red]\(#,##0\)"/>
    <numFmt numFmtId="177" formatCode="0.0%"/>
    <numFmt numFmtId="178" formatCode="0.0_);[Red]\(0.0\)"/>
    <numFmt numFmtId="179" formatCode="0_);[Red]\(0\)"/>
    <numFmt numFmtId="180" formatCode="#,##0_ "/>
    <numFmt numFmtId="181" formatCode="&quot;「&quot;#&quot;」&quot;"/>
    <numFmt numFmtId="182" formatCode="\(#\)"/>
    <numFmt numFmtId="183" formatCode="\&lt;#\&gt;"/>
    <numFmt numFmtId="184" formatCode="&quot;《&quot;#&quot;》&quot;"/>
  </numFmts>
  <fonts count="28" x14ac:knownFonts="1"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name val="ＭＳ 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ゴシック"/>
      <family val="3"/>
    </font>
    <font>
      <b/>
      <sz val="14"/>
      <name val="Century"/>
      <family val="1"/>
    </font>
    <font>
      <sz val="10"/>
      <name val="ＭＳ ゴシック"/>
      <family val="3"/>
    </font>
    <font>
      <sz val="6"/>
      <name val="ＭＳ ゴシック"/>
      <family val="3"/>
    </font>
    <font>
      <sz val="14"/>
      <name val="ＭＳ ゴシック"/>
      <family val="3"/>
    </font>
    <font>
      <sz val="11"/>
      <color theme="1"/>
      <name val="ＭＳ ゴシック"/>
      <family val="3"/>
    </font>
    <font>
      <b/>
      <sz val="14"/>
      <color theme="1"/>
      <name val="Century"/>
      <family val="1"/>
    </font>
    <font>
      <sz val="10"/>
      <color theme="1"/>
      <name val="ＭＳ ゴシック"/>
      <family val="3"/>
    </font>
    <font>
      <b/>
      <sz val="18"/>
      <name val="Century"/>
      <family val="1"/>
    </font>
    <font>
      <sz val="8"/>
      <name val="ＭＳ ゴシック"/>
      <family val="3"/>
    </font>
    <font>
      <strike/>
      <sz val="9"/>
      <color rgb="FFFF0000"/>
      <name val="ＭＳ ゴシック"/>
      <family val="3"/>
    </font>
    <font>
      <sz val="9"/>
      <color indexed="9"/>
      <name val="ＭＳ ゴシック"/>
      <family val="3"/>
    </font>
    <font>
      <sz val="8"/>
      <color indexed="9"/>
      <name val="ＭＳ 明朝"/>
      <family val="1"/>
    </font>
    <font>
      <sz val="9"/>
      <color theme="1"/>
      <name val="ＭＳ ゴシック"/>
      <family val="3"/>
    </font>
    <font>
      <sz val="8"/>
      <color theme="1"/>
      <name val="ＭＳ ゴシック"/>
      <family val="3"/>
    </font>
    <font>
      <sz val="9"/>
      <color indexed="8"/>
      <name val="ＭＳ ゴシック"/>
      <family val="3"/>
    </font>
    <font>
      <sz val="6"/>
      <name val="游ゴシック"/>
      <family val="3"/>
      <charset val="128"/>
    </font>
    <font>
      <b/>
      <sz val="14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176" fontId="5" fillId="0" borderId="0" xfId="7" applyNumberFormat="1" applyFont="1">
      <alignment vertical="center"/>
    </xf>
    <xf numFmtId="177" fontId="5" fillId="0" borderId="0" xfId="7" applyNumberFormat="1" applyFont="1">
      <alignment vertical="center"/>
    </xf>
    <xf numFmtId="0" fontId="6" fillId="0" borderId="0" xfId="7" applyNumberFormat="1" applyFont="1" applyBorder="1">
      <alignment vertical="center"/>
    </xf>
    <xf numFmtId="0" fontId="7" fillId="0" borderId="0" xfId="7" applyNumberFormat="1" applyFont="1" applyBorder="1">
      <alignment vertical="center"/>
    </xf>
    <xf numFmtId="0" fontId="7" fillId="0" borderId="1" xfId="7" applyNumberFormat="1" applyFont="1" applyBorder="1" applyAlignment="1">
      <alignment horizontal="center" vertical="center"/>
    </xf>
    <xf numFmtId="38" fontId="5" fillId="0" borderId="0" xfId="2" applyFont="1" applyBorder="1">
      <alignment vertical="center"/>
    </xf>
    <xf numFmtId="0" fontId="7" fillId="0" borderId="0" xfId="7" applyFont="1" applyBorder="1" applyAlignment="1">
      <alignment horizontal="center" vertical="center"/>
    </xf>
    <xf numFmtId="176" fontId="7" fillId="0" borderId="0" xfId="7" applyNumberFormat="1" applyFont="1" applyBorder="1">
      <alignment vertical="center"/>
    </xf>
    <xf numFmtId="176" fontId="7" fillId="0" borderId="0" xfId="7" applyNumberFormat="1" applyFont="1" applyBorder="1" applyAlignment="1">
      <alignment horizontal="right" vertical="center"/>
    </xf>
    <xf numFmtId="177" fontId="7" fillId="0" borderId="0" xfId="7" applyNumberFormat="1" applyFont="1" applyBorder="1">
      <alignment vertical="center"/>
    </xf>
    <xf numFmtId="176" fontId="7" fillId="0" borderId="1" xfId="7" applyNumberFormat="1" applyFont="1" applyBorder="1" applyAlignment="1">
      <alignment horizontal="center" vertical="center"/>
    </xf>
    <xf numFmtId="0" fontId="7" fillId="0" borderId="0" xfId="7" applyFont="1" applyBorder="1" applyAlignment="1">
      <alignment horizontal="right"/>
    </xf>
    <xf numFmtId="0" fontId="5" fillId="0" borderId="0" xfId="7" applyFont="1" applyBorder="1" applyAlignment="1">
      <alignment vertical="center"/>
    </xf>
    <xf numFmtId="3" fontId="5" fillId="0" borderId="0" xfId="7" applyNumberFormat="1" applyFont="1" applyBorder="1" applyAlignment="1">
      <alignment horizontal="right" vertical="center"/>
    </xf>
    <xf numFmtId="177" fontId="5" fillId="0" borderId="0" xfId="7" applyNumberFormat="1" applyFont="1" applyBorder="1" applyAlignment="1">
      <alignment horizontal="right" vertical="center"/>
    </xf>
    <xf numFmtId="176" fontId="5" fillId="0" borderId="0" xfId="7" applyNumberFormat="1" applyFont="1" applyBorder="1" applyAlignment="1">
      <alignment vertical="center"/>
    </xf>
    <xf numFmtId="0" fontId="5" fillId="0" borderId="0" xfId="7" applyFont="1" applyBorder="1" applyAlignment="1">
      <alignment horizontal="right" vertical="center"/>
    </xf>
    <xf numFmtId="0" fontId="5" fillId="0" borderId="0" xfId="7" applyFont="1" applyBorder="1" applyAlignment="1">
      <alignment horizontal="center" vertical="center"/>
    </xf>
    <xf numFmtId="3" fontId="5" fillId="0" borderId="0" xfId="7" applyNumberFormat="1" applyFont="1" applyBorder="1">
      <alignment vertical="center"/>
    </xf>
    <xf numFmtId="176" fontId="5" fillId="0" borderId="0" xfId="7" applyNumberFormat="1" applyFont="1" applyBorder="1" applyAlignment="1">
      <alignment horizontal="right" vertical="center"/>
    </xf>
    <xf numFmtId="0" fontId="7" fillId="0" borderId="0" xfId="7" applyFont="1" applyBorder="1" applyAlignment="1">
      <alignment horizontal="right" vertical="center"/>
    </xf>
    <xf numFmtId="0" fontId="7" fillId="0" borderId="3" xfId="7" applyNumberFormat="1" applyFont="1" applyBorder="1" applyAlignment="1">
      <alignment horizontal="center" vertical="center"/>
    </xf>
    <xf numFmtId="0" fontId="5" fillId="0" borderId="0" xfId="7" applyNumberFormat="1" applyFont="1" applyBorder="1">
      <alignment vertical="center"/>
    </xf>
    <xf numFmtId="176" fontId="5" fillId="0" borderId="0" xfId="7" applyNumberFormat="1" applyFont="1" applyBorder="1">
      <alignment vertical="center"/>
    </xf>
    <xf numFmtId="177" fontId="5" fillId="0" borderId="0" xfId="7" applyNumberFormat="1" applyFont="1" applyBorder="1">
      <alignment vertical="center"/>
    </xf>
    <xf numFmtId="0" fontId="5" fillId="0" borderId="0" xfId="0" applyNumberFormat="1" applyFont="1" applyAlignment="1">
      <alignment horizontal="distributed" vertical="center" indent="1"/>
    </xf>
    <xf numFmtId="0" fontId="6" fillId="0" borderId="0" xfId="0" applyFont="1" applyAlignment="1">
      <alignment horizontal="left" vertical="center"/>
    </xf>
    <xf numFmtId="0" fontId="9" fillId="0" borderId="0" xfId="0" applyNumberFormat="1" applyFont="1" applyBorder="1">
      <alignment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distributed" vertical="center" indent="1"/>
    </xf>
    <xf numFmtId="0" fontId="5" fillId="3" borderId="0" xfId="0" applyNumberFormat="1" applyFont="1" applyFill="1" applyBorder="1" applyAlignment="1">
      <alignment horizontal="distributed" vertical="center" indent="1"/>
    </xf>
    <xf numFmtId="0" fontId="5" fillId="3" borderId="0" xfId="0" applyNumberFormat="1" applyFont="1" applyFill="1" applyBorder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/>
    </xf>
    <xf numFmtId="0" fontId="10" fillId="0" borderId="0" xfId="6" applyFont="1">
      <alignment vertical="center"/>
    </xf>
    <xf numFmtId="0" fontId="11" fillId="0" borderId="0" xfId="6" applyFont="1" applyAlignment="1">
      <alignment horizontal="left" vertical="center"/>
    </xf>
    <xf numFmtId="0" fontId="12" fillId="0" borderId="0" xfId="6" applyFont="1">
      <alignment vertical="center"/>
    </xf>
    <xf numFmtId="0" fontId="12" fillId="0" borderId="1" xfId="6" applyFont="1" applyBorder="1" applyAlignment="1">
      <alignment horizontal="center" vertical="center"/>
    </xf>
    <xf numFmtId="179" fontId="12" fillId="0" borderId="1" xfId="6" applyNumberFormat="1" applyFont="1" applyBorder="1">
      <alignment vertical="center"/>
    </xf>
    <xf numFmtId="180" fontId="12" fillId="0" borderId="1" xfId="6" applyNumberFormat="1" applyFont="1" applyBorder="1">
      <alignment vertical="center"/>
    </xf>
    <xf numFmtId="0" fontId="12" fillId="0" borderId="1" xfId="6" applyFont="1" applyBorder="1" applyAlignment="1">
      <alignment horizontal="center" vertical="center" wrapText="1"/>
    </xf>
    <xf numFmtId="179" fontId="7" fillId="0" borderId="1" xfId="6" applyNumberFormat="1" applyFont="1" applyBorder="1">
      <alignment vertical="center"/>
    </xf>
    <xf numFmtId="0" fontId="12" fillId="0" borderId="0" xfId="6" applyFont="1" applyAlignment="1">
      <alignment horizontal="right" vertical="center"/>
    </xf>
    <xf numFmtId="177" fontId="12" fillId="0" borderId="1" xfId="1" applyNumberFormat="1" applyFont="1" applyBorder="1">
      <alignment vertical="center"/>
    </xf>
    <xf numFmtId="56" fontId="10" fillId="0" borderId="0" xfId="6" applyNumberFormat="1" applyFont="1">
      <alignment vertical="center"/>
    </xf>
    <xf numFmtId="0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179" fontId="5" fillId="0" borderId="0" xfId="0" applyNumberFormat="1" applyFont="1" applyBorder="1" applyAlignment="1">
      <alignment horizontal="center" vertical="center"/>
    </xf>
    <xf numFmtId="38" fontId="7" fillId="0" borderId="3" xfId="0" applyNumberFormat="1" applyFont="1" applyFill="1" applyBorder="1" applyAlignment="1">
      <alignment horizontal="right" vertical="center"/>
    </xf>
    <xf numFmtId="38" fontId="7" fillId="0" borderId="1" xfId="0" applyNumberFormat="1" applyFont="1" applyFill="1" applyBorder="1" applyAlignment="1">
      <alignment horizontal="right" vertical="center"/>
    </xf>
    <xf numFmtId="179" fontId="5" fillId="0" borderId="0" xfId="0" applyNumberFormat="1" applyFont="1" applyBorder="1" applyAlignment="1">
      <alignment vertical="center"/>
    </xf>
    <xf numFmtId="0" fontId="7" fillId="0" borderId="3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/>
    </xf>
    <xf numFmtId="179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0" fillId="0" borderId="1" xfId="0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vertical="center"/>
    </xf>
    <xf numFmtId="0" fontId="5" fillId="0" borderId="12" xfId="7" applyNumberFormat="1" applyFont="1" applyFill="1" applyBorder="1" applyAlignment="1">
      <alignment horizontal="center" vertical="center"/>
    </xf>
    <xf numFmtId="0" fontId="15" fillId="0" borderId="12" xfId="7" applyNumberFormat="1" applyFont="1" applyFill="1" applyBorder="1" applyAlignment="1">
      <alignment vertical="center"/>
    </xf>
    <xf numFmtId="0" fontId="5" fillId="0" borderId="1" xfId="7" applyNumberFormat="1" applyFont="1" applyFill="1" applyBorder="1" applyAlignment="1">
      <alignment horizontal="right" vertical="center"/>
    </xf>
    <xf numFmtId="0" fontId="5" fillId="0" borderId="12" xfId="7" applyNumberFormat="1" applyFont="1" applyFill="1" applyBorder="1" applyAlignment="1">
      <alignment horizontal="right" vertical="center"/>
    </xf>
    <xf numFmtId="0" fontId="5" fillId="0" borderId="12" xfId="7" applyNumberFormat="1" applyFont="1" applyFill="1" applyBorder="1" applyAlignment="1">
      <alignment vertical="center"/>
    </xf>
    <xf numFmtId="0" fontId="5" fillId="0" borderId="4" xfId="7" applyNumberFormat="1" applyFont="1" applyBorder="1" applyAlignment="1">
      <alignment horizontal="center" vertical="center"/>
    </xf>
    <xf numFmtId="0" fontId="5" fillId="0" borderId="0" xfId="7" applyFont="1" applyBorder="1" applyAlignment="1">
      <alignment vertical="top"/>
    </xf>
    <xf numFmtId="179" fontId="5" fillId="0" borderId="0" xfId="7" applyNumberFormat="1" applyFont="1" applyBorder="1" applyAlignment="1">
      <alignment horizontal="right"/>
    </xf>
    <xf numFmtId="0" fontId="5" fillId="0" borderId="0" xfId="7" applyFont="1" applyBorder="1" applyAlignment="1">
      <alignment horizontal="right" vertical="top"/>
    </xf>
    <xf numFmtId="178" fontId="7" fillId="0" borderId="0" xfId="7" applyNumberFormat="1" applyFont="1" applyBorder="1" applyAlignment="1">
      <alignment horizontal="right" vertical="center"/>
    </xf>
    <xf numFmtId="179" fontId="5" fillId="0" borderId="0" xfId="7" applyNumberFormat="1" applyFont="1" applyBorder="1">
      <alignment vertical="center"/>
    </xf>
    <xf numFmtId="0" fontId="15" fillId="0" borderId="0" xfId="7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79" fontId="7" fillId="0" borderId="13" xfId="0" applyNumberFormat="1" applyFont="1" applyBorder="1" applyAlignment="1"/>
    <xf numFmtId="179" fontId="7" fillId="0" borderId="1" xfId="0" applyNumberFormat="1" applyFont="1" applyBorder="1" applyAlignment="1">
      <alignment horizontal="center" vertical="center"/>
    </xf>
    <xf numFmtId="179" fontId="7" fillId="0" borderId="13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76" fontId="1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16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0" xfId="0" applyNumberFormat="1" applyFont="1" applyFill="1">
      <alignment vertical="center"/>
    </xf>
    <xf numFmtId="0" fontId="18" fillId="0" borderId="0" xfId="0" applyFont="1" applyFill="1" applyAlignment="1">
      <alignment horizontal="center" vertical="center"/>
    </xf>
    <xf numFmtId="176" fontId="18" fillId="0" borderId="0" xfId="0" applyNumberFormat="1" applyFont="1" applyFill="1">
      <alignment vertical="center"/>
    </xf>
    <xf numFmtId="177" fontId="18" fillId="0" borderId="0" xfId="0" applyNumberFormat="1" applyFont="1" applyFill="1">
      <alignment vertical="center"/>
    </xf>
    <xf numFmtId="0" fontId="18" fillId="0" borderId="0" xfId="0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38" fontId="5" fillId="0" borderId="1" xfId="8" applyFont="1" applyFill="1" applyBorder="1" applyAlignment="1">
      <alignment horizontal="right" vertical="center"/>
    </xf>
    <xf numFmtId="38" fontId="18" fillId="0" borderId="1" xfId="8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38" fontId="18" fillId="0" borderId="1" xfId="8" applyFont="1" applyFill="1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38" fontId="18" fillId="0" borderId="0" xfId="0" applyNumberFormat="1" applyFont="1" applyFill="1" applyBorder="1">
      <alignment vertical="center"/>
    </xf>
    <xf numFmtId="38" fontId="18" fillId="0" borderId="0" xfId="8" applyFont="1" applyFill="1">
      <alignment vertical="center"/>
    </xf>
    <xf numFmtId="0" fontId="18" fillId="0" borderId="0" xfId="0" applyFont="1" applyFill="1" applyBorder="1">
      <alignment vertical="center"/>
    </xf>
    <xf numFmtId="0" fontId="18" fillId="0" borderId="4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38" fontId="5" fillId="0" borderId="3" xfId="8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38" fontId="5" fillId="0" borderId="6" xfId="8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right"/>
    </xf>
    <xf numFmtId="38" fontId="18" fillId="0" borderId="0" xfId="8" applyFont="1" applyFill="1" applyBorder="1" applyAlignment="1">
      <alignment horizontal="right"/>
    </xf>
    <xf numFmtId="38" fontId="5" fillId="0" borderId="1" xfId="8" applyFont="1" applyFill="1" applyBorder="1">
      <alignment vertical="center"/>
    </xf>
    <xf numFmtId="38" fontId="18" fillId="0" borderId="0" xfId="8" applyFont="1" applyFill="1" applyBorder="1" applyAlignment="1">
      <alignment horizontal="right" vertical="center"/>
    </xf>
    <xf numFmtId="0" fontId="6" fillId="0" borderId="0" xfId="4" applyFont="1">
      <alignment vertical="center"/>
    </xf>
    <xf numFmtId="0" fontId="5" fillId="0" borderId="3" xfId="4" applyNumberFormat="1" applyFont="1" applyBorder="1" applyAlignment="1">
      <alignment vertical="center"/>
    </xf>
    <xf numFmtId="0" fontId="5" fillId="0" borderId="1" xfId="4" applyNumberFormat="1" applyFont="1" applyFill="1" applyBorder="1" applyAlignment="1">
      <alignment vertical="center"/>
    </xf>
    <xf numFmtId="0" fontId="7" fillId="0" borderId="3" xfId="4" applyNumberFormat="1" applyFont="1" applyBorder="1" applyAlignment="1">
      <alignment vertical="center"/>
    </xf>
    <xf numFmtId="176" fontId="7" fillId="0" borderId="0" xfId="4" applyNumberFormat="1" applyFont="1" applyFill="1" applyBorder="1" applyAlignment="1">
      <alignment horizontal="right"/>
    </xf>
    <xf numFmtId="3" fontId="5" fillId="0" borderId="1" xfId="5" applyNumberFormat="1" applyFont="1" applyBorder="1" applyAlignment="1">
      <alignment vertical="center"/>
    </xf>
    <xf numFmtId="3" fontId="5" fillId="0" borderId="1" xfId="4" applyNumberFormat="1" applyFont="1" applyBorder="1" applyAlignment="1">
      <alignment vertical="center" shrinkToFit="1"/>
    </xf>
    <xf numFmtId="176" fontId="7" fillId="0" borderId="0" xfId="4" applyNumberFormat="1" applyFont="1">
      <alignment vertical="center"/>
    </xf>
    <xf numFmtId="3" fontId="5" fillId="0" borderId="1" xfId="3" applyNumberFormat="1" applyFont="1" applyBorder="1">
      <alignment vertical="center"/>
    </xf>
    <xf numFmtId="177" fontId="7" fillId="0" borderId="0" xfId="4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 shrinkToFit="1"/>
    </xf>
    <xf numFmtId="0" fontId="20" fillId="0" borderId="0" xfId="0" applyNumberFormat="1" applyFont="1" applyBorder="1" applyAlignment="1">
      <alignment vertical="center"/>
    </xf>
    <xf numFmtId="0" fontId="20" fillId="0" borderId="0" xfId="0" applyNumberFormat="1" applyFont="1" applyFill="1" applyBorder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center" shrinkToFit="1"/>
    </xf>
    <xf numFmtId="38" fontId="20" fillId="0" borderId="1" xfId="8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7" fillId="0" borderId="0" xfId="4" applyFont="1" applyBorder="1" applyAlignment="1">
      <alignment horizontal="left" vertical="center"/>
    </xf>
    <xf numFmtId="38" fontId="5" fillId="0" borderId="1" xfId="3" applyFont="1" applyBorder="1" applyAlignment="1">
      <alignment vertical="center"/>
    </xf>
    <xf numFmtId="0" fontId="7" fillId="0" borderId="0" xfId="4" applyFont="1">
      <alignment vertical="center"/>
    </xf>
    <xf numFmtId="0" fontId="0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176" fontId="7" fillId="0" borderId="1" xfId="4" applyNumberFormat="1" applyFont="1" applyBorder="1" applyAlignment="1">
      <alignment horizontal="center" vertical="center" wrapText="1"/>
    </xf>
    <xf numFmtId="38" fontId="7" fillId="0" borderId="1" xfId="3" applyFont="1" applyBorder="1" applyAlignment="1">
      <alignment vertical="center"/>
    </xf>
    <xf numFmtId="177" fontId="7" fillId="0" borderId="0" xfId="4" applyNumberFormat="1" applyFont="1">
      <alignment vertical="center"/>
    </xf>
    <xf numFmtId="176" fontId="7" fillId="0" borderId="0" xfId="4" applyNumberFormat="1" applyFont="1" applyFill="1" applyBorder="1" applyAlignment="1">
      <alignment vertical="center" textRotation="255"/>
    </xf>
    <xf numFmtId="176" fontId="5" fillId="0" borderId="0" xfId="4" applyNumberFormat="1" applyFont="1" applyFill="1" applyBorder="1" applyAlignment="1">
      <alignment horizontal="center" vertical="center"/>
    </xf>
    <xf numFmtId="176" fontId="7" fillId="0" borderId="0" xfId="4" applyNumberFormat="1" applyFont="1" applyFill="1" applyBorder="1" applyAlignment="1">
      <alignment horizontal="center" vertical="center"/>
    </xf>
    <xf numFmtId="176" fontId="7" fillId="0" borderId="0" xfId="4" applyNumberFormat="1" applyFont="1" applyFill="1" applyBorder="1" applyAlignment="1">
      <alignment horizontal="left" vertical="center" indent="2"/>
    </xf>
    <xf numFmtId="181" fontId="5" fillId="0" borderId="0" xfId="0" applyNumberFormat="1" applyFont="1" applyFill="1" applyBorder="1">
      <alignment vertical="center"/>
    </xf>
    <xf numFmtId="182" fontId="5" fillId="0" borderId="0" xfId="0" applyNumberFormat="1" applyFont="1" applyFill="1" applyBorder="1">
      <alignment vertical="center"/>
    </xf>
    <xf numFmtId="183" fontId="5" fillId="0" borderId="0" xfId="0" applyNumberFormat="1" applyFont="1" applyFill="1" applyBorder="1">
      <alignment vertical="center"/>
    </xf>
    <xf numFmtId="184" fontId="5" fillId="0" borderId="0" xfId="0" applyNumberFormat="1" applyFont="1" applyFill="1" applyBorder="1">
      <alignment vertical="center"/>
    </xf>
    <xf numFmtId="181" fontId="5" fillId="0" borderId="9" xfId="0" applyNumberFormat="1" applyFont="1" applyFill="1" applyBorder="1" applyAlignment="1">
      <alignment horizontal="center" vertical="center"/>
    </xf>
    <xf numFmtId="182" fontId="5" fillId="0" borderId="9" xfId="0" applyNumberFormat="1" applyFont="1" applyFill="1" applyBorder="1" applyAlignment="1">
      <alignment horizontal="center" vertical="center"/>
    </xf>
    <xf numFmtId="183" fontId="5" fillId="0" borderId="9" xfId="0" applyNumberFormat="1" applyFont="1" applyFill="1" applyBorder="1" applyAlignment="1">
      <alignment horizontal="center" vertical="center"/>
    </xf>
    <xf numFmtId="184" fontId="5" fillId="0" borderId="3" xfId="0" applyNumberFormat="1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center" vertical="center"/>
    </xf>
    <xf numFmtId="182" fontId="5" fillId="0" borderId="0" xfId="0" applyNumberFormat="1" applyFont="1" applyFill="1" applyBorder="1" applyAlignment="1">
      <alignment horizontal="center" vertical="center"/>
    </xf>
    <xf numFmtId="183" fontId="5" fillId="0" borderId="0" xfId="0" applyNumberFormat="1" applyFont="1" applyFill="1" applyBorder="1" applyAlignment="1">
      <alignment horizontal="center" vertical="center"/>
    </xf>
    <xf numFmtId="184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5" fillId="0" borderId="1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58" fontId="5" fillId="0" borderId="0" xfId="0" applyNumberFormat="1" applyFont="1" applyFill="1" applyBorder="1" applyAlignment="1">
      <alignment horizontal="distributed" vertical="center" indent="1"/>
    </xf>
    <xf numFmtId="58" fontId="5" fillId="0" borderId="0" xfId="0" applyNumberFormat="1" applyFont="1" applyFill="1">
      <alignment vertical="center"/>
    </xf>
    <xf numFmtId="0" fontId="0" fillId="0" borderId="1" xfId="0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>
      <alignment vertical="center"/>
    </xf>
    <xf numFmtId="0" fontId="26" fillId="0" borderId="6" xfId="0" applyFont="1" applyBorder="1">
      <alignment vertical="center"/>
    </xf>
    <xf numFmtId="0" fontId="7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0" xfId="7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58" fontId="5" fillId="0" borderId="1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distributed" vertical="center" shrinkToFit="1"/>
    </xf>
    <xf numFmtId="0" fontId="5" fillId="0" borderId="1" xfId="4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5" fillId="0" borderId="3" xfId="7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distributed" vertical="center" shrinkToFit="1"/>
    </xf>
    <xf numFmtId="0" fontId="6" fillId="0" borderId="0" xfId="0" applyNumberFormat="1" applyFont="1" applyBorder="1">
      <alignment vertical="center"/>
    </xf>
    <xf numFmtId="0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177" fontId="7" fillId="0" borderId="0" xfId="0" applyNumberFormat="1" applyFont="1" applyBorder="1">
      <alignment vertical="center"/>
    </xf>
    <xf numFmtId="0" fontId="7" fillId="0" borderId="0" xfId="0" applyFont="1" applyBorder="1" applyAlignment="1">
      <alignment horizontal="right"/>
    </xf>
    <xf numFmtId="176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38" fontId="7" fillId="2" borderId="1" xfId="8" applyFont="1" applyFill="1" applyBorder="1">
      <alignment vertical="center"/>
    </xf>
    <xf numFmtId="3" fontId="5" fillId="2" borderId="0" xfId="0" applyNumberFormat="1" applyFont="1" applyFill="1" applyBorder="1" applyAlignment="1">
      <alignment horizontal="right" vertical="center"/>
    </xf>
    <xf numFmtId="177" fontId="5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>
      <alignment vertical="center"/>
    </xf>
    <xf numFmtId="3" fontId="7" fillId="0" borderId="0" xfId="0" applyNumberFormat="1" applyFont="1" applyBorder="1">
      <alignment vertical="center"/>
    </xf>
    <xf numFmtId="3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8" fontId="5" fillId="0" borderId="0" xfId="8" applyFont="1" applyBorder="1">
      <alignment vertical="center"/>
    </xf>
    <xf numFmtId="20" fontId="5" fillId="0" borderId="0" xfId="0" applyNumberFormat="1" applyFont="1" applyBorder="1">
      <alignment vertical="center"/>
    </xf>
    <xf numFmtId="38" fontId="7" fillId="2" borderId="1" xfId="8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>
      <alignment vertical="center"/>
    </xf>
    <xf numFmtId="176" fontId="5" fillId="0" borderId="0" xfId="0" applyNumberFormat="1" applyFont="1" applyBorder="1" applyAlignment="1">
      <alignment horizontal="right" vertical="center"/>
    </xf>
    <xf numFmtId="38" fontId="7" fillId="0" borderId="0" xfId="8" applyFont="1" applyBorder="1">
      <alignment vertical="center"/>
    </xf>
    <xf numFmtId="0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177" fontId="5" fillId="0" borderId="0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7" fillId="0" borderId="0" xfId="0" applyNumberFormat="1" applyFont="1" applyBorder="1" applyAlignment="1">
      <alignment horizontal="left" vertical="center" indent="2"/>
    </xf>
    <xf numFmtId="0" fontId="7" fillId="0" borderId="0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textRotation="255"/>
    </xf>
    <xf numFmtId="0" fontId="5" fillId="0" borderId="9" xfId="0" applyNumberFormat="1" applyFont="1" applyBorder="1" applyAlignment="1">
      <alignment horizontal="center" vertical="center" textRotation="255"/>
    </xf>
    <xf numFmtId="0" fontId="5" fillId="0" borderId="3" xfId="0" applyNumberFormat="1" applyFont="1" applyBorder="1" applyAlignment="1">
      <alignment horizontal="center" vertical="center" textRotation="255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textRotation="255"/>
    </xf>
    <xf numFmtId="0" fontId="7" fillId="0" borderId="3" xfId="0" applyNumberFormat="1" applyFont="1" applyBorder="1" applyAlignment="1">
      <alignment horizontal="center" vertical="center" textRotation="255"/>
    </xf>
    <xf numFmtId="0" fontId="7" fillId="0" borderId="2" xfId="0" applyNumberFormat="1" applyFont="1" applyFill="1" applyBorder="1" applyAlignment="1">
      <alignment horizontal="center" vertical="center" textRotation="255"/>
    </xf>
    <xf numFmtId="0" fontId="7" fillId="0" borderId="9" xfId="0" applyNumberFormat="1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7" fillId="0" borderId="1" xfId="7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/>
    </xf>
    <xf numFmtId="177" fontId="5" fillId="0" borderId="1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177" fontId="14" fillId="0" borderId="4" xfId="0" applyNumberFormat="1" applyFont="1" applyBorder="1" applyAlignment="1">
      <alignment horizontal="center" vertical="center" wrapText="1" shrinkToFit="1"/>
    </xf>
    <xf numFmtId="177" fontId="14" fillId="0" borderId="6" xfId="0" applyNumberFormat="1" applyFont="1" applyBorder="1" applyAlignment="1">
      <alignment horizontal="center" vertical="center" wrapText="1" shrinkToFit="1"/>
    </xf>
    <xf numFmtId="0" fontId="7" fillId="0" borderId="2" xfId="7" applyNumberFormat="1" applyFont="1" applyBorder="1" applyAlignment="1">
      <alignment horizontal="center" vertical="center"/>
    </xf>
    <xf numFmtId="0" fontId="7" fillId="0" borderId="3" xfId="7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177" fontId="5" fillId="0" borderId="4" xfId="0" applyNumberFormat="1" applyFont="1" applyBorder="1" applyAlignment="1">
      <alignment horizontal="center" vertical="center" wrapText="1" shrinkToFit="1"/>
    </xf>
    <xf numFmtId="177" fontId="5" fillId="0" borderId="6" xfId="0" applyNumberFormat="1" applyFont="1" applyBorder="1" applyAlignment="1">
      <alignment horizontal="center" vertical="center" shrinkToFit="1"/>
    </xf>
    <xf numFmtId="177" fontId="14" fillId="0" borderId="6" xfId="0" applyNumberFormat="1" applyFont="1" applyBorder="1" applyAlignment="1">
      <alignment horizontal="center" vertical="center" shrinkToFi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 wrapText="1"/>
    </xf>
    <xf numFmtId="179" fontId="5" fillId="0" borderId="1" xfId="7" applyNumberFormat="1" applyFont="1" applyBorder="1" applyAlignment="1">
      <alignment horizontal="center" vertical="center" wrapText="1"/>
    </xf>
    <xf numFmtId="179" fontId="5" fillId="0" borderId="3" xfId="7" applyNumberFormat="1" applyFont="1" applyBorder="1" applyAlignment="1">
      <alignment horizontal="center" vertical="center" wrapText="1"/>
    </xf>
    <xf numFmtId="179" fontId="5" fillId="0" borderId="1" xfId="7" applyNumberFormat="1" applyFont="1" applyBorder="1" applyAlignment="1">
      <alignment horizontal="center" vertical="center"/>
    </xf>
    <xf numFmtId="179" fontId="5" fillId="0" borderId="2" xfId="7" applyNumberFormat="1" applyFont="1" applyBorder="1" applyAlignment="1">
      <alignment horizontal="center" vertical="center"/>
    </xf>
    <xf numFmtId="179" fontId="5" fillId="0" borderId="9" xfId="7" applyNumberFormat="1" applyFont="1" applyBorder="1" applyAlignment="1">
      <alignment horizontal="center" vertical="center"/>
    </xf>
    <xf numFmtId="179" fontId="5" fillId="0" borderId="3" xfId="7" applyNumberFormat="1" applyFont="1" applyBorder="1" applyAlignment="1">
      <alignment horizontal="center" vertical="center"/>
    </xf>
    <xf numFmtId="179" fontId="5" fillId="0" borderId="2" xfId="7" applyNumberFormat="1" applyFont="1" applyBorder="1" applyAlignment="1">
      <alignment horizontal="center" vertical="center" wrapText="1"/>
    </xf>
    <xf numFmtId="179" fontId="5" fillId="0" borderId="4" xfId="7" applyNumberFormat="1" applyFont="1" applyBorder="1" applyAlignment="1">
      <alignment horizontal="center" vertical="center"/>
    </xf>
    <xf numFmtId="179" fontId="5" fillId="0" borderId="5" xfId="7" applyNumberFormat="1" applyFont="1" applyBorder="1" applyAlignment="1">
      <alignment horizontal="center" vertical="center"/>
    </xf>
    <xf numFmtId="179" fontId="5" fillId="0" borderId="6" xfId="7" applyNumberFormat="1" applyFont="1" applyBorder="1" applyAlignment="1">
      <alignment horizontal="center" vertical="center"/>
    </xf>
    <xf numFmtId="0" fontId="5" fillId="0" borderId="4" xfId="7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5" fillId="0" borderId="3" xfId="7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38" fontId="18" fillId="0" borderId="1" xfId="8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77" fontId="19" fillId="0" borderId="1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7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textRotation="255"/>
    </xf>
    <xf numFmtId="0" fontId="20" fillId="0" borderId="2" xfId="0" applyNumberFormat="1" applyFont="1" applyFill="1" applyBorder="1" applyAlignment="1">
      <alignment horizontal="center" vertical="center" textRotation="255"/>
    </xf>
    <xf numFmtId="0" fontId="20" fillId="0" borderId="9" xfId="0" applyNumberFormat="1" applyFont="1" applyFill="1" applyBorder="1" applyAlignment="1">
      <alignment horizontal="center" vertical="center" textRotation="255"/>
    </xf>
    <xf numFmtId="0" fontId="20" fillId="0" borderId="3" xfId="0" applyNumberFormat="1" applyFont="1" applyFill="1" applyBorder="1" applyAlignment="1">
      <alignment horizontal="center" vertical="center" textRotation="255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textRotation="255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 wrapText="1"/>
    </xf>
    <xf numFmtId="0" fontId="7" fillId="0" borderId="10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2" xfId="7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9">
    <cellStyle name="パーセント 2" xfId="1" xr:uid="{00000000-0005-0000-0000-000000000000}"/>
    <cellStyle name="桁区切り" xfId="8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222885</xdr:colOff>
      <xdr:row>11</xdr:row>
      <xdr:rowOff>0</xdr:rowOff>
    </xdr:from>
    <xdr:to>
      <xdr:col>6</xdr:col>
      <xdr:colOff>66040</xdr:colOff>
      <xdr:row>11</xdr:row>
      <xdr:rowOff>218440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2245995" y="2084705"/>
          <a:ext cx="139700" cy="218440"/>
        </a:xfrm>
        <a:prstGeom prst="rect">
          <a:avLst/>
        </a:prstGeom>
        <a:noFill/>
        <a:ln>
          <a:noFill/>
        </a:ln>
      </xdr:spPr>
      <xdr:txBody>
        <a:bodyPr vertOverflow="overflow" horzOverflow="overflow"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5</xdr:col>
      <xdr:colOff>0</xdr:colOff>
      <xdr:row>24</xdr:row>
      <xdr:rowOff>8255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>
        <a:xfrm>
          <a:off x="1028065" y="688340"/>
          <a:ext cx="1893570" cy="35896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73.bin"/><Relationship Id="rId7" Type="http://schemas.openxmlformats.org/officeDocument/2006/relationships/printerSettings" Target="../printerSettings/printerSettings77.bin"/><Relationship Id="rId12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printerSettings" Target="../printerSettings/printerSettings76.bin"/><Relationship Id="rId1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75.bin"/><Relationship Id="rId10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4.bin"/><Relationship Id="rId9" Type="http://schemas.openxmlformats.org/officeDocument/2006/relationships/printerSettings" Target="../printerSettings/printerSettings7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5.bin"/><Relationship Id="rId7" Type="http://schemas.openxmlformats.org/officeDocument/2006/relationships/printerSettings" Target="../printerSettings/printerSettings89.bin"/><Relationship Id="rId12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6" Type="http://schemas.openxmlformats.org/officeDocument/2006/relationships/printerSettings" Target="../printerSettings/printerSettings88.bin"/><Relationship Id="rId11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87.bin"/><Relationship Id="rId10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86.bin"/><Relationship Id="rId9" Type="http://schemas.openxmlformats.org/officeDocument/2006/relationships/printerSettings" Target="../printerSettings/printerSettings9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2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97.bin"/><Relationship Id="rId7" Type="http://schemas.openxmlformats.org/officeDocument/2006/relationships/printerSettings" Target="../printerSettings/printerSettings101.bin"/><Relationship Id="rId12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Relationship Id="rId6" Type="http://schemas.openxmlformats.org/officeDocument/2006/relationships/printerSettings" Target="../printerSettings/printerSettings100.bin"/><Relationship Id="rId11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99.bin"/><Relationship Id="rId10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98.bin"/><Relationship Id="rId9" Type="http://schemas.openxmlformats.org/officeDocument/2006/relationships/printerSettings" Target="../printerSettings/printerSettings10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4.bin"/><Relationship Id="rId3" Type="http://schemas.openxmlformats.org/officeDocument/2006/relationships/printerSettings" Target="../printerSettings/printerSettings109.bin"/><Relationship Id="rId7" Type="http://schemas.openxmlformats.org/officeDocument/2006/relationships/printerSettings" Target="../printerSettings/printerSettings113.bin"/><Relationship Id="rId12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08.bin"/><Relationship Id="rId1" Type="http://schemas.openxmlformats.org/officeDocument/2006/relationships/printerSettings" Target="../printerSettings/printerSettings107.bin"/><Relationship Id="rId6" Type="http://schemas.openxmlformats.org/officeDocument/2006/relationships/printerSettings" Target="../printerSettings/printerSettings112.bin"/><Relationship Id="rId11" Type="http://schemas.openxmlformats.org/officeDocument/2006/relationships/printerSettings" Target="../printerSettings/printerSettings117.bin"/><Relationship Id="rId5" Type="http://schemas.openxmlformats.org/officeDocument/2006/relationships/printerSettings" Target="../printerSettings/printerSettings111.bin"/><Relationship Id="rId10" Type="http://schemas.openxmlformats.org/officeDocument/2006/relationships/printerSettings" Target="../printerSettings/printerSettings116.bin"/><Relationship Id="rId4" Type="http://schemas.openxmlformats.org/officeDocument/2006/relationships/printerSettings" Target="../printerSettings/printerSettings110.bin"/><Relationship Id="rId9" Type="http://schemas.openxmlformats.org/officeDocument/2006/relationships/printerSettings" Target="../printerSettings/printerSettings11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6.bin"/><Relationship Id="rId3" Type="http://schemas.openxmlformats.org/officeDocument/2006/relationships/printerSettings" Target="../printerSettings/printerSettings121.bin"/><Relationship Id="rId7" Type="http://schemas.openxmlformats.org/officeDocument/2006/relationships/printerSettings" Target="../printerSettings/printerSettings125.bin"/><Relationship Id="rId12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0.bin"/><Relationship Id="rId1" Type="http://schemas.openxmlformats.org/officeDocument/2006/relationships/printerSettings" Target="../printerSettings/printerSettings119.bin"/><Relationship Id="rId6" Type="http://schemas.openxmlformats.org/officeDocument/2006/relationships/printerSettings" Target="../printerSettings/printerSettings124.bin"/><Relationship Id="rId11" Type="http://schemas.openxmlformats.org/officeDocument/2006/relationships/printerSettings" Target="../printerSettings/printerSettings129.bin"/><Relationship Id="rId5" Type="http://schemas.openxmlformats.org/officeDocument/2006/relationships/printerSettings" Target="../printerSettings/printerSettings123.bin"/><Relationship Id="rId10" Type="http://schemas.openxmlformats.org/officeDocument/2006/relationships/printerSettings" Target="../printerSettings/printerSettings128.bin"/><Relationship Id="rId4" Type="http://schemas.openxmlformats.org/officeDocument/2006/relationships/printerSettings" Target="../printerSettings/printerSettings122.bin"/><Relationship Id="rId9" Type="http://schemas.openxmlformats.org/officeDocument/2006/relationships/printerSettings" Target="../printerSettings/printerSettings127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8.bin"/><Relationship Id="rId13" Type="http://schemas.openxmlformats.org/officeDocument/2006/relationships/printerSettings" Target="../printerSettings/printerSettings143.bin"/><Relationship Id="rId3" Type="http://schemas.openxmlformats.org/officeDocument/2006/relationships/printerSettings" Target="../printerSettings/printerSettings133.bin"/><Relationship Id="rId7" Type="http://schemas.openxmlformats.org/officeDocument/2006/relationships/printerSettings" Target="../printerSettings/printerSettings137.bin"/><Relationship Id="rId12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6" Type="http://schemas.openxmlformats.org/officeDocument/2006/relationships/printerSettings" Target="../printerSettings/printerSettings136.bin"/><Relationship Id="rId1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35.bin"/><Relationship Id="rId15" Type="http://schemas.openxmlformats.org/officeDocument/2006/relationships/printerSettings" Target="../printerSettings/printerSettings145.bin"/><Relationship Id="rId10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4.bin"/><Relationship Id="rId9" Type="http://schemas.openxmlformats.org/officeDocument/2006/relationships/printerSettings" Target="../printerSettings/printerSettings139.bin"/><Relationship Id="rId14" Type="http://schemas.openxmlformats.org/officeDocument/2006/relationships/printerSettings" Target="../printerSettings/printerSettings14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3.bin"/><Relationship Id="rId13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48.bin"/><Relationship Id="rId7" Type="http://schemas.openxmlformats.org/officeDocument/2006/relationships/printerSettings" Target="../printerSettings/printerSettings152.bin"/><Relationship Id="rId12" Type="http://schemas.openxmlformats.org/officeDocument/2006/relationships/printerSettings" Target="../printerSettings/printerSettings157.bin"/><Relationship Id="rId2" Type="http://schemas.openxmlformats.org/officeDocument/2006/relationships/printerSettings" Target="../printerSettings/printerSettings147.bin"/><Relationship Id="rId16" Type="http://schemas.openxmlformats.org/officeDocument/2006/relationships/drawing" Target="../drawings/drawing2.xml"/><Relationship Id="rId1" Type="http://schemas.openxmlformats.org/officeDocument/2006/relationships/printerSettings" Target="../printerSettings/printerSettings146.bin"/><Relationship Id="rId6" Type="http://schemas.openxmlformats.org/officeDocument/2006/relationships/printerSettings" Target="../printerSettings/printerSettings151.bin"/><Relationship Id="rId1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50.bin"/><Relationship Id="rId15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49.bin"/><Relationship Id="rId9" Type="http://schemas.openxmlformats.org/officeDocument/2006/relationships/printerSettings" Target="../printerSettings/printerSettings154.bin"/><Relationship Id="rId14" Type="http://schemas.openxmlformats.org/officeDocument/2006/relationships/printerSettings" Target="../printerSettings/printerSettings159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8.bin"/><Relationship Id="rId13" Type="http://schemas.openxmlformats.org/officeDocument/2006/relationships/printerSettings" Target="../printerSettings/printerSettings173.bin"/><Relationship Id="rId3" Type="http://schemas.openxmlformats.org/officeDocument/2006/relationships/printerSettings" Target="../printerSettings/printerSettings163.bin"/><Relationship Id="rId7" Type="http://schemas.openxmlformats.org/officeDocument/2006/relationships/printerSettings" Target="../printerSettings/printerSettings167.bin"/><Relationship Id="rId12" Type="http://schemas.openxmlformats.org/officeDocument/2006/relationships/printerSettings" Target="../printerSettings/printerSettings172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6" Type="http://schemas.openxmlformats.org/officeDocument/2006/relationships/printerSettings" Target="../printerSettings/printerSettings166.bin"/><Relationship Id="rId11" Type="http://schemas.openxmlformats.org/officeDocument/2006/relationships/printerSettings" Target="../printerSettings/printerSettings171.bin"/><Relationship Id="rId5" Type="http://schemas.openxmlformats.org/officeDocument/2006/relationships/printerSettings" Target="../printerSettings/printerSettings165.bin"/><Relationship Id="rId15" Type="http://schemas.openxmlformats.org/officeDocument/2006/relationships/printerSettings" Target="../printerSettings/printerSettings175.bin"/><Relationship Id="rId10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4.bin"/><Relationship Id="rId9" Type="http://schemas.openxmlformats.org/officeDocument/2006/relationships/printerSettings" Target="../printerSettings/printerSettings169.bin"/><Relationship Id="rId14" Type="http://schemas.openxmlformats.org/officeDocument/2006/relationships/printerSettings" Target="../printerSettings/printerSettings174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3.bin"/><Relationship Id="rId13" Type="http://schemas.openxmlformats.org/officeDocument/2006/relationships/printerSettings" Target="../printerSettings/printerSettings188.bin"/><Relationship Id="rId3" Type="http://schemas.openxmlformats.org/officeDocument/2006/relationships/printerSettings" Target="../printerSettings/printerSettings178.bin"/><Relationship Id="rId7" Type="http://schemas.openxmlformats.org/officeDocument/2006/relationships/printerSettings" Target="../printerSettings/printerSettings182.bin"/><Relationship Id="rId12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6" Type="http://schemas.openxmlformats.org/officeDocument/2006/relationships/printerSettings" Target="../printerSettings/printerSettings181.bin"/><Relationship Id="rId11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80.bin"/><Relationship Id="rId15" Type="http://schemas.openxmlformats.org/officeDocument/2006/relationships/printerSettings" Target="../printerSettings/printerSettings190.bin"/><Relationship Id="rId10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79.bin"/><Relationship Id="rId9" Type="http://schemas.openxmlformats.org/officeDocument/2006/relationships/printerSettings" Target="../printerSettings/printerSettings184.bin"/><Relationship Id="rId14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8.bin"/><Relationship Id="rId13" Type="http://schemas.openxmlformats.org/officeDocument/2006/relationships/printerSettings" Target="../printerSettings/printerSettings203.bin"/><Relationship Id="rId3" Type="http://schemas.openxmlformats.org/officeDocument/2006/relationships/printerSettings" Target="../printerSettings/printerSettings193.bin"/><Relationship Id="rId7" Type="http://schemas.openxmlformats.org/officeDocument/2006/relationships/printerSettings" Target="../printerSettings/printerSettings197.bin"/><Relationship Id="rId12" Type="http://schemas.openxmlformats.org/officeDocument/2006/relationships/printerSettings" Target="../printerSettings/printerSettings202.bin"/><Relationship Id="rId2" Type="http://schemas.openxmlformats.org/officeDocument/2006/relationships/printerSettings" Target="../printerSettings/printerSettings192.bin"/><Relationship Id="rId1" Type="http://schemas.openxmlformats.org/officeDocument/2006/relationships/printerSettings" Target="../printerSettings/printerSettings191.bin"/><Relationship Id="rId6" Type="http://schemas.openxmlformats.org/officeDocument/2006/relationships/printerSettings" Target="../printerSettings/printerSettings196.bin"/><Relationship Id="rId11" Type="http://schemas.openxmlformats.org/officeDocument/2006/relationships/printerSettings" Target="../printerSettings/printerSettings201.bin"/><Relationship Id="rId5" Type="http://schemas.openxmlformats.org/officeDocument/2006/relationships/printerSettings" Target="../printerSettings/printerSettings195.bin"/><Relationship Id="rId15" Type="http://schemas.openxmlformats.org/officeDocument/2006/relationships/printerSettings" Target="../printerSettings/printerSettings205.bin"/><Relationship Id="rId10" Type="http://schemas.openxmlformats.org/officeDocument/2006/relationships/printerSettings" Target="../printerSettings/printerSettings200.bin"/><Relationship Id="rId4" Type="http://schemas.openxmlformats.org/officeDocument/2006/relationships/printerSettings" Target="../printerSettings/printerSettings194.bin"/><Relationship Id="rId9" Type="http://schemas.openxmlformats.org/officeDocument/2006/relationships/printerSettings" Target="../printerSettings/printerSettings199.bin"/><Relationship Id="rId14" Type="http://schemas.openxmlformats.org/officeDocument/2006/relationships/printerSettings" Target="../printerSettings/printerSettings20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3.bin"/><Relationship Id="rId13" Type="http://schemas.openxmlformats.org/officeDocument/2006/relationships/printerSettings" Target="../printerSettings/printerSettings218.bin"/><Relationship Id="rId3" Type="http://schemas.openxmlformats.org/officeDocument/2006/relationships/printerSettings" Target="../printerSettings/printerSettings208.bin"/><Relationship Id="rId7" Type="http://schemas.openxmlformats.org/officeDocument/2006/relationships/printerSettings" Target="../printerSettings/printerSettings212.bin"/><Relationship Id="rId12" Type="http://schemas.openxmlformats.org/officeDocument/2006/relationships/printerSettings" Target="../printerSettings/printerSettings217.bin"/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Relationship Id="rId6" Type="http://schemas.openxmlformats.org/officeDocument/2006/relationships/printerSettings" Target="../printerSettings/printerSettings211.bin"/><Relationship Id="rId11" Type="http://schemas.openxmlformats.org/officeDocument/2006/relationships/printerSettings" Target="../printerSettings/printerSettings216.bin"/><Relationship Id="rId5" Type="http://schemas.openxmlformats.org/officeDocument/2006/relationships/printerSettings" Target="../printerSettings/printerSettings210.bin"/><Relationship Id="rId15" Type="http://schemas.openxmlformats.org/officeDocument/2006/relationships/printerSettings" Target="../printerSettings/printerSettings220.bin"/><Relationship Id="rId10" Type="http://schemas.openxmlformats.org/officeDocument/2006/relationships/printerSettings" Target="../printerSettings/printerSettings215.bin"/><Relationship Id="rId4" Type="http://schemas.openxmlformats.org/officeDocument/2006/relationships/printerSettings" Target="../printerSettings/printerSettings209.bin"/><Relationship Id="rId9" Type="http://schemas.openxmlformats.org/officeDocument/2006/relationships/printerSettings" Target="../printerSettings/printerSettings214.bin"/><Relationship Id="rId14" Type="http://schemas.openxmlformats.org/officeDocument/2006/relationships/printerSettings" Target="../printerSettings/printerSettings219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8.bin"/><Relationship Id="rId13" Type="http://schemas.openxmlformats.org/officeDocument/2006/relationships/printerSettings" Target="../printerSettings/printerSettings233.bin"/><Relationship Id="rId3" Type="http://schemas.openxmlformats.org/officeDocument/2006/relationships/printerSettings" Target="../printerSettings/printerSettings223.bin"/><Relationship Id="rId7" Type="http://schemas.openxmlformats.org/officeDocument/2006/relationships/printerSettings" Target="../printerSettings/printerSettings227.bin"/><Relationship Id="rId12" Type="http://schemas.openxmlformats.org/officeDocument/2006/relationships/printerSettings" Target="../printerSettings/printerSettings232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6" Type="http://schemas.openxmlformats.org/officeDocument/2006/relationships/printerSettings" Target="../printerSettings/printerSettings226.bin"/><Relationship Id="rId11" Type="http://schemas.openxmlformats.org/officeDocument/2006/relationships/printerSettings" Target="../printerSettings/printerSettings231.bin"/><Relationship Id="rId5" Type="http://schemas.openxmlformats.org/officeDocument/2006/relationships/printerSettings" Target="../printerSettings/printerSettings225.bin"/><Relationship Id="rId15" Type="http://schemas.openxmlformats.org/officeDocument/2006/relationships/printerSettings" Target="../printerSettings/printerSettings235.bin"/><Relationship Id="rId10" Type="http://schemas.openxmlformats.org/officeDocument/2006/relationships/printerSettings" Target="../printerSettings/printerSettings230.bin"/><Relationship Id="rId4" Type="http://schemas.openxmlformats.org/officeDocument/2006/relationships/printerSettings" Target="../printerSettings/printerSettings224.bin"/><Relationship Id="rId9" Type="http://schemas.openxmlformats.org/officeDocument/2006/relationships/printerSettings" Target="../printerSettings/printerSettings229.bin"/><Relationship Id="rId14" Type="http://schemas.openxmlformats.org/officeDocument/2006/relationships/printerSettings" Target="../printerSettings/printerSettings234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3.bin"/><Relationship Id="rId13" Type="http://schemas.openxmlformats.org/officeDocument/2006/relationships/printerSettings" Target="../printerSettings/printerSettings248.bin"/><Relationship Id="rId3" Type="http://schemas.openxmlformats.org/officeDocument/2006/relationships/printerSettings" Target="../printerSettings/printerSettings238.bin"/><Relationship Id="rId7" Type="http://schemas.openxmlformats.org/officeDocument/2006/relationships/printerSettings" Target="../printerSettings/printerSettings242.bin"/><Relationship Id="rId12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Relationship Id="rId6" Type="http://schemas.openxmlformats.org/officeDocument/2006/relationships/printerSettings" Target="../printerSettings/printerSettings241.bin"/><Relationship Id="rId11" Type="http://schemas.openxmlformats.org/officeDocument/2006/relationships/printerSettings" Target="../printerSettings/printerSettings246.bin"/><Relationship Id="rId5" Type="http://schemas.openxmlformats.org/officeDocument/2006/relationships/printerSettings" Target="../printerSettings/printerSettings240.bin"/><Relationship Id="rId15" Type="http://schemas.openxmlformats.org/officeDocument/2006/relationships/printerSettings" Target="../printerSettings/printerSettings250.bin"/><Relationship Id="rId10" Type="http://schemas.openxmlformats.org/officeDocument/2006/relationships/printerSettings" Target="../printerSettings/printerSettings245.bin"/><Relationship Id="rId4" Type="http://schemas.openxmlformats.org/officeDocument/2006/relationships/printerSettings" Target="../printerSettings/printerSettings239.bin"/><Relationship Id="rId9" Type="http://schemas.openxmlformats.org/officeDocument/2006/relationships/printerSettings" Target="../printerSettings/printerSettings244.bin"/><Relationship Id="rId14" Type="http://schemas.openxmlformats.org/officeDocument/2006/relationships/printerSettings" Target="../printerSettings/printerSettings249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8.bin"/><Relationship Id="rId13" Type="http://schemas.openxmlformats.org/officeDocument/2006/relationships/printerSettings" Target="../printerSettings/printerSettings263.bin"/><Relationship Id="rId3" Type="http://schemas.openxmlformats.org/officeDocument/2006/relationships/printerSettings" Target="../printerSettings/printerSettings253.bin"/><Relationship Id="rId7" Type="http://schemas.openxmlformats.org/officeDocument/2006/relationships/printerSettings" Target="../printerSettings/printerSettings257.bin"/><Relationship Id="rId12" Type="http://schemas.openxmlformats.org/officeDocument/2006/relationships/printerSettings" Target="../printerSettings/printerSettings262.bin"/><Relationship Id="rId2" Type="http://schemas.openxmlformats.org/officeDocument/2006/relationships/printerSettings" Target="../printerSettings/printerSettings252.bin"/><Relationship Id="rId1" Type="http://schemas.openxmlformats.org/officeDocument/2006/relationships/printerSettings" Target="../printerSettings/printerSettings251.bin"/><Relationship Id="rId6" Type="http://schemas.openxmlformats.org/officeDocument/2006/relationships/printerSettings" Target="../printerSettings/printerSettings256.bin"/><Relationship Id="rId11" Type="http://schemas.openxmlformats.org/officeDocument/2006/relationships/printerSettings" Target="../printerSettings/printerSettings261.bin"/><Relationship Id="rId5" Type="http://schemas.openxmlformats.org/officeDocument/2006/relationships/printerSettings" Target="../printerSettings/printerSettings255.bin"/><Relationship Id="rId15" Type="http://schemas.openxmlformats.org/officeDocument/2006/relationships/printerSettings" Target="../printerSettings/printerSettings265.bin"/><Relationship Id="rId10" Type="http://schemas.openxmlformats.org/officeDocument/2006/relationships/printerSettings" Target="../printerSettings/printerSettings260.bin"/><Relationship Id="rId4" Type="http://schemas.openxmlformats.org/officeDocument/2006/relationships/printerSettings" Target="../printerSettings/printerSettings254.bin"/><Relationship Id="rId9" Type="http://schemas.openxmlformats.org/officeDocument/2006/relationships/printerSettings" Target="../printerSettings/printerSettings259.bin"/><Relationship Id="rId14" Type="http://schemas.openxmlformats.org/officeDocument/2006/relationships/printerSettings" Target="../printerSettings/printerSettings26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4.bin"/><Relationship Id="rId13" Type="http://schemas.openxmlformats.org/officeDocument/2006/relationships/printerSettings" Target="../printerSettings/printerSettings279.bin"/><Relationship Id="rId3" Type="http://schemas.openxmlformats.org/officeDocument/2006/relationships/printerSettings" Target="../printerSettings/printerSettings269.bin"/><Relationship Id="rId7" Type="http://schemas.openxmlformats.org/officeDocument/2006/relationships/printerSettings" Target="../printerSettings/printerSettings273.bin"/><Relationship Id="rId12" Type="http://schemas.openxmlformats.org/officeDocument/2006/relationships/printerSettings" Target="../printerSettings/printerSettings278.bin"/><Relationship Id="rId2" Type="http://schemas.openxmlformats.org/officeDocument/2006/relationships/printerSettings" Target="../printerSettings/printerSettings268.bin"/><Relationship Id="rId1" Type="http://schemas.openxmlformats.org/officeDocument/2006/relationships/printerSettings" Target="../printerSettings/printerSettings267.bin"/><Relationship Id="rId6" Type="http://schemas.openxmlformats.org/officeDocument/2006/relationships/printerSettings" Target="../printerSettings/printerSettings272.bin"/><Relationship Id="rId11" Type="http://schemas.openxmlformats.org/officeDocument/2006/relationships/printerSettings" Target="../printerSettings/printerSettings277.bin"/><Relationship Id="rId5" Type="http://schemas.openxmlformats.org/officeDocument/2006/relationships/printerSettings" Target="../printerSettings/printerSettings271.bin"/><Relationship Id="rId15" Type="http://schemas.openxmlformats.org/officeDocument/2006/relationships/printerSettings" Target="../printerSettings/printerSettings281.bin"/><Relationship Id="rId10" Type="http://schemas.openxmlformats.org/officeDocument/2006/relationships/printerSettings" Target="../printerSettings/printerSettings276.bin"/><Relationship Id="rId4" Type="http://schemas.openxmlformats.org/officeDocument/2006/relationships/printerSettings" Target="../printerSettings/printerSettings270.bin"/><Relationship Id="rId9" Type="http://schemas.openxmlformats.org/officeDocument/2006/relationships/printerSettings" Target="../printerSettings/printerSettings275.bin"/><Relationship Id="rId14" Type="http://schemas.openxmlformats.org/officeDocument/2006/relationships/printerSettings" Target="../printerSettings/printerSettings280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9.bin"/><Relationship Id="rId13" Type="http://schemas.openxmlformats.org/officeDocument/2006/relationships/printerSettings" Target="../printerSettings/printerSettings294.bin"/><Relationship Id="rId3" Type="http://schemas.openxmlformats.org/officeDocument/2006/relationships/printerSettings" Target="../printerSettings/printerSettings284.bin"/><Relationship Id="rId7" Type="http://schemas.openxmlformats.org/officeDocument/2006/relationships/printerSettings" Target="../printerSettings/printerSettings288.bin"/><Relationship Id="rId12" Type="http://schemas.openxmlformats.org/officeDocument/2006/relationships/printerSettings" Target="../printerSettings/printerSettings293.bin"/><Relationship Id="rId2" Type="http://schemas.openxmlformats.org/officeDocument/2006/relationships/printerSettings" Target="../printerSettings/printerSettings283.bin"/><Relationship Id="rId1" Type="http://schemas.openxmlformats.org/officeDocument/2006/relationships/printerSettings" Target="../printerSettings/printerSettings282.bin"/><Relationship Id="rId6" Type="http://schemas.openxmlformats.org/officeDocument/2006/relationships/printerSettings" Target="../printerSettings/printerSettings287.bin"/><Relationship Id="rId11" Type="http://schemas.openxmlformats.org/officeDocument/2006/relationships/printerSettings" Target="../printerSettings/printerSettings292.bin"/><Relationship Id="rId5" Type="http://schemas.openxmlformats.org/officeDocument/2006/relationships/printerSettings" Target="../printerSettings/printerSettings286.bin"/><Relationship Id="rId15" Type="http://schemas.openxmlformats.org/officeDocument/2006/relationships/printerSettings" Target="../printerSettings/printerSettings296.bin"/><Relationship Id="rId10" Type="http://schemas.openxmlformats.org/officeDocument/2006/relationships/printerSettings" Target="../printerSettings/printerSettings291.bin"/><Relationship Id="rId4" Type="http://schemas.openxmlformats.org/officeDocument/2006/relationships/printerSettings" Target="../printerSettings/printerSettings285.bin"/><Relationship Id="rId9" Type="http://schemas.openxmlformats.org/officeDocument/2006/relationships/printerSettings" Target="../printerSettings/printerSettings290.bin"/><Relationship Id="rId14" Type="http://schemas.openxmlformats.org/officeDocument/2006/relationships/printerSettings" Target="../printerSettings/printerSettings295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4.bin"/><Relationship Id="rId13" Type="http://schemas.openxmlformats.org/officeDocument/2006/relationships/printerSettings" Target="../printerSettings/printerSettings309.bin"/><Relationship Id="rId3" Type="http://schemas.openxmlformats.org/officeDocument/2006/relationships/printerSettings" Target="../printerSettings/printerSettings299.bin"/><Relationship Id="rId7" Type="http://schemas.openxmlformats.org/officeDocument/2006/relationships/printerSettings" Target="../printerSettings/printerSettings303.bin"/><Relationship Id="rId12" Type="http://schemas.openxmlformats.org/officeDocument/2006/relationships/printerSettings" Target="../printerSettings/printerSettings308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6" Type="http://schemas.openxmlformats.org/officeDocument/2006/relationships/printerSettings" Target="../printerSettings/printerSettings302.bin"/><Relationship Id="rId11" Type="http://schemas.openxmlformats.org/officeDocument/2006/relationships/printerSettings" Target="../printerSettings/printerSettings307.bin"/><Relationship Id="rId5" Type="http://schemas.openxmlformats.org/officeDocument/2006/relationships/printerSettings" Target="../printerSettings/printerSettings301.bin"/><Relationship Id="rId15" Type="http://schemas.openxmlformats.org/officeDocument/2006/relationships/printerSettings" Target="../printerSettings/printerSettings311.bin"/><Relationship Id="rId10" Type="http://schemas.openxmlformats.org/officeDocument/2006/relationships/printerSettings" Target="../printerSettings/printerSettings306.bin"/><Relationship Id="rId4" Type="http://schemas.openxmlformats.org/officeDocument/2006/relationships/printerSettings" Target="../printerSettings/printerSettings300.bin"/><Relationship Id="rId9" Type="http://schemas.openxmlformats.org/officeDocument/2006/relationships/printerSettings" Target="../printerSettings/printerSettings305.bin"/><Relationship Id="rId14" Type="http://schemas.openxmlformats.org/officeDocument/2006/relationships/printerSettings" Target="../printerSettings/printerSettings310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9.bin"/><Relationship Id="rId13" Type="http://schemas.openxmlformats.org/officeDocument/2006/relationships/printerSettings" Target="../printerSettings/printerSettings324.bin"/><Relationship Id="rId3" Type="http://schemas.openxmlformats.org/officeDocument/2006/relationships/printerSettings" Target="../printerSettings/printerSettings314.bin"/><Relationship Id="rId7" Type="http://schemas.openxmlformats.org/officeDocument/2006/relationships/printerSettings" Target="../printerSettings/printerSettings318.bin"/><Relationship Id="rId12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13.bin"/><Relationship Id="rId1" Type="http://schemas.openxmlformats.org/officeDocument/2006/relationships/printerSettings" Target="../printerSettings/printerSettings312.bin"/><Relationship Id="rId6" Type="http://schemas.openxmlformats.org/officeDocument/2006/relationships/printerSettings" Target="../printerSettings/printerSettings317.bin"/><Relationship Id="rId11" Type="http://schemas.openxmlformats.org/officeDocument/2006/relationships/printerSettings" Target="../printerSettings/printerSettings322.bin"/><Relationship Id="rId5" Type="http://schemas.openxmlformats.org/officeDocument/2006/relationships/printerSettings" Target="../printerSettings/printerSettings316.bin"/><Relationship Id="rId15" Type="http://schemas.openxmlformats.org/officeDocument/2006/relationships/printerSettings" Target="../printerSettings/printerSettings326.bin"/><Relationship Id="rId10" Type="http://schemas.openxmlformats.org/officeDocument/2006/relationships/printerSettings" Target="../printerSettings/printerSettings321.bin"/><Relationship Id="rId4" Type="http://schemas.openxmlformats.org/officeDocument/2006/relationships/printerSettings" Target="../printerSettings/printerSettings315.bin"/><Relationship Id="rId9" Type="http://schemas.openxmlformats.org/officeDocument/2006/relationships/printerSettings" Target="../printerSettings/printerSettings320.bin"/><Relationship Id="rId14" Type="http://schemas.openxmlformats.org/officeDocument/2006/relationships/printerSettings" Target="../printerSettings/printerSettings325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4.bin"/><Relationship Id="rId13" Type="http://schemas.openxmlformats.org/officeDocument/2006/relationships/printerSettings" Target="../printerSettings/printerSettings339.bin"/><Relationship Id="rId3" Type="http://schemas.openxmlformats.org/officeDocument/2006/relationships/printerSettings" Target="../printerSettings/printerSettings329.bin"/><Relationship Id="rId7" Type="http://schemas.openxmlformats.org/officeDocument/2006/relationships/printerSettings" Target="../printerSettings/printerSettings333.bin"/><Relationship Id="rId12" Type="http://schemas.openxmlformats.org/officeDocument/2006/relationships/printerSettings" Target="../printerSettings/printerSettings338.bin"/><Relationship Id="rId2" Type="http://schemas.openxmlformats.org/officeDocument/2006/relationships/printerSettings" Target="../printerSettings/printerSettings328.bin"/><Relationship Id="rId1" Type="http://schemas.openxmlformats.org/officeDocument/2006/relationships/printerSettings" Target="../printerSettings/printerSettings327.bin"/><Relationship Id="rId6" Type="http://schemas.openxmlformats.org/officeDocument/2006/relationships/printerSettings" Target="../printerSettings/printerSettings332.bin"/><Relationship Id="rId11" Type="http://schemas.openxmlformats.org/officeDocument/2006/relationships/printerSettings" Target="../printerSettings/printerSettings337.bin"/><Relationship Id="rId5" Type="http://schemas.openxmlformats.org/officeDocument/2006/relationships/printerSettings" Target="../printerSettings/printerSettings331.bin"/><Relationship Id="rId15" Type="http://schemas.openxmlformats.org/officeDocument/2006/relationships/printerSettings" Target="../printerSettings/printerSettings341.bin"/><Relationship Id="rId10" Type="http://schemas.openxmlformats.org/officeDocument/2006/relationships/printerSettings" Target="../printerSettings/printerSettings336.bin"/><Relationship Id="rId4" Type="http://schemas.openxmlformats.org/officeDocument/2006/relationships/printerSettings" Target="../printerSettings/printerSettings330.bin"/><Relationship Id="rId9" Type="http://schemas.openxmlformats.org/officeDocument/2006/relationships/printerSettings" Target="../printerSettings/printerSettings335.bin"/><Relationship Id="rId14" Type="http://schemas.openxmlformats.org/officeDocument/2006/relationships/printerSettings" Target="../printerSettings/printerSettings3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9.bin"/><Relationship Id="rId13" Type="http://schemas.openxmlformats.org/officeDocument/2006/relationships/printerSettings" Target="../printerSettings/printerSettings354.bin"/><Relationship Id="rId3" Type="http://schemas.openxmlformats.org/officeDocument/2006/relationships/printerSettings" Target="../printerSettings/printerSettings344.bin"/><Relationship Id="rId7" Type="http://schemas.openxmlformats.org/officeDocument/2006/relationships/printerSettings" Target="../printerSettings/printerSettings348.bin"/><Relationship Id="rId12" Type="http://schemas.openxmlformats.org/officeDocument/2006/relationships/printerSettings" Target="../printerSettings/printerSettings353.bin"/><Relationship Id="rId2" Type="http://schemas.openxmlformats.org/officeDocument/2006/relationships/printerSettings" Target="../printerSettings/printerSettings343.bin"/><Relationship Id="rId1" Type="http://schemas.openxmlformats.org/officeDocument/2006/relationships/printerSettings" Target="../printerSettings/printerSettings342.bin"/><Relationship Id="rId6" Type="http://schemas.openxmlformats.org/officeDocument/2006/relationships/printerSettings" Target="../printerSettings/printerSettings347.bin"/><Relationship Id="rId11" Type="http://schemas.openxmlformats.org/officeDocument/2006/relationships/printerSettings" Target="../printerSettings/printerSettings352.bin"/><Relationship Id="rId5" Type="http://schemas.openxmlformats.org/officeDocument/2006/relationships/printerSettings" Target="../printerSettings/printerSettings346.bin"/><Relationship Id="rId15" Type="http://schemas.openxmlformats.org/officeDocument/2006/relationships/printerSettings" Target="../printerSettings/printerSettings356.bin"/><Relationship Id="rId10" Type="http://schemas.openxmlformats.org/officeDocument/2006/relationships/printerSettings" Target="../printerSettings/printerSettings351.bin"/><Relationship Id="rId4" Type="http://schemas.openxmlformats.org/officeDocument/2006/relationships/printerSettings" Target="../printerSettings/printerSettings345.bin"/><Relationship Id="rId9" Type="http://schemas.openxmlformats.org/officeDocument/2006/relationships/printerSettings" Target="../printerSettings/printerSettings350.bin"/><Relationship Id="rId14" Type="http://schemas.openxmlformats.org/officeDocument/2006/relationships/printerSettings" Target="../printerSettings/printerSettings35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13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12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9.bin"/><Relationship Id="rId15" Type="http://schemas.openxmlformats.org/officeDocument/2006/relationships/printerSettings" Target="../printerSettings/printerSettings19.bin"/><Relationship Id="rId10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8.bin"/><Relationship Id="rId9" Type="http://schemas.openxmlformats.org/officeDocument/2006/relationships/printerSettings" Target="../printerSettings/printerSettings13.bin"/><Relationship Id="rId14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.bin"/><Relationship Id="rId3" Type="http://schemas.openxmlformats.org/officeDocument/2006/relationships/printerSettings" Target="../printerSettings/printerSettings37.bin"/><Relationship Id="rId7" Type="http://schemas.openxmlformats.org/officeDocument/2006/relationships/printerSettings" Target="../printerSettings/printerSettings41.bin"/><Relationship Id="rId12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printerSettings" Target="../printerSettings/printerSettings40.bin"/><Relationship Id="rId1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39.bin"/><Relationship Id="rId10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38.bin"/><Relationship Id="rId9" Type="http://schemas.openxmlformats.org/officeDocument/2006/relationships/printerSettings" Target="../printerSettings/printerSettings4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9.bin"/><Relationship Id="rId7" Type="http://schemas.openxmlformats.org/officeDocument/2006/relationships/printerSettings" Target="../printerSettings/printerSettings53.bin"/><Relationship Id="rId12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printerSettings" Target="../printerSettings/printerSettings52.bin"/><Relationship Id="rId11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51.bin"/><Relationship Id="rId10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0.bin"/><Relationship Id="rId9" Type="http://schemas.openxmlformats.org/officeDocument/2006/relationships/printerSettings" Target="../printerSettings/printerSettings5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6.bin"/><Relationship Id="rId3" Type="http://schemas.openxmlformats.org/officeDocument/2006/relationships/printerSettings" Target="../printerSettings/printerSettings61.bin"/><Relationship Id="rId7" Type="http://schemas.openxmlformats.org/officeDocument/2006/relationships/printerSettings" Target="../printerSettings/printerSettings65.bin"/><Relationship Id="rId12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Relationship Id="rId6" Type="http://schemas.openxmlformats.org/officeDocument/2006/relationships/printerSettings" Target="../printerSettings/printerSettings64.bin"/><Relationship Id="rId11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63.bin"/><Relationship Id="rId10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2.bin"/><Relationship Id="rId9" Type="http://schemas.openxmlformats.org/officeDocument/2006/relationships/printerSettings" Target="../printerSettings/printerSettings6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1E48-987D-4BBD-AA3D-EC786DCF404C}">
  <sheetPr>
    <pageSetUpPr fitToPage="1"/>
  </sheetPr>
  <dimension ref="A1:L49"/>
  <sheetViews>
    <sheetView showGridLines="0" tabSelected="1" view="pageBreakPreview" zoomScaleSheetLayoutView="100" workbookViewId="0"/>
  </sheetViews>
  <sheetFormatPr defaultColWidth="9" defaultRowHeight="10.8" x14ac:dyDescent="0.2"/>
  <cols>
    <col min="1" max="2" width="9.33203125" style="203" customWidth="1"/>
    <col min="3" max="3" width="9.33203125" style="204" customWidth="1"/>
    <col min="4" max="4" width="9.33203125" style="205" customWidth="1"/>
    <col min="5" max="5" width="9.33203125" style="203" customWidth="1"/>
    <col min="6" max="6" width="9.33203125" style="206" customWidth="1"/>
    <col min="7" max="7" width="9.33203125" style="203" customWidth="1"/>
    <col min="8" max="8" width="9.33203125" style="205" customWidth="1"/>
    <col min="9" max="9" width="9.33203125" style="203" customWidth="1"/>
    <col min="10" max="10" width="10.6640625" style="203" customWidth="1"/>
    <col min="11" max="11" width="15" style="206" customWidth="1"/>
    <col min="12" max="13" width="15" style="203" customWidth="1"/>
    <col min="14" max="18" width="13.6640625" style="203" customWidth="1"/>
    <col min="19" max="26" width="10" style="203" customWidth="1"/>
    <col min="27" max="16384" width="9" style="203"/>
  </cols>
  <sheetData>
    <row r="1" spans="1:12" ht="18.75" customHeight="1" x14ac:dyDescent="0.2">
      <c r="A1" s="202" t="s">
        <v>935</v>
      </c>
      <c r="K1" s="207"/>
      <c r="L1" s="208"/>
    </row>
    <row r="2" spans="1:12" ht="12" x14ac:dyDescent="0.15">
      <c r="A2" s="209"/>
      <c r="B2" s="209"/>
      <c r="C2" s="210"/>
      <c r="D2" s="211"/>
      <c r="E2" s="209"/>
      <c r="F2" s="212"/>
      <c r="G2" s="209"/>
      <c r="H2" s="211"/>
      <c r="I2" s="213" t="s">
        <v>113</v>
      </c>
      <c r="K2" s="207"/>
      <c r="L2" s="208"/>
    </row>
    <row r="3" spans="1:12" ht="15" customHeight="1" x14ac:dyDescent="0.2">
      <c r="A3" s="250" t="s">
        <v>312</v>
      </c>
      <c r="B3" s="250" t="s">
        <v>847</v>
      </c>
      <c r="C3" s="250"/>
      <c r="D3" s="250" t="s">
        <v>848</v>
      </c>
      <c r="E3" s="250"/>
      <c r="F3" s="250"/>
      <c r="G3" s="249" t="s">
        <v>850</v>
      </c>
      <c r="H3" s="249" t="s">
        <v>809</v>
      </c>
      <c r="I3" s="249" t="s">
        <v>852</v>
      </c>
      <c r="K3" s="214"/>
      <c r="L3" s="215"/>
    </row>
    <row r="4" spans="1:12" ht="15" customHeight="1" x14ac:dyDescent="0.2">
      <c r="A4" s="250"/>
      <c r="B4" s="216" t="s">
        <v>743</v>
      </c>
      <c r="C4" s="216" t="s">
        <v>711</v>
      </c>
      <c r="D4" s="216" t="s">
        <v>853</v>
      </c>
      <c r="E4" s="216" t="s">
        <v>45</v>
      </c>
      <c r="F4" s="216" t="s">
        <v>15</v>
      </c>
      <c r="G4" s="249"/>
      <c r="H4" s="249"/>
      <c r="I4" s="249"/>
      <c r="J4" s="215"/>
      <c r="K4" s="215"/>
      <c r="L4" s="217"/>
    </row>
    <row r="5" spans="1:12" s="223" customFormat="1" ht="15" customHeight="1" x14ac:dyDescent="0.2">
      <c r="A5" s="218" t="s">
        <v>653</v>
      </c>
      <c r="B5" s="219">
        <v>2</v>
      </c>
      <c r="C5" s="219">
        <v>2</v>
      </c>
      <c r="D5" s="219">
        <v>212</v>
      </c>
      <c r="E5" s="219">
        <v>112</v>
      </c>
      <c r="F5" s="219">
        <v>100</v>
      </c>
      <c r="G5" s="219">
        <v>12</v>
      </c>
      <c r="H5" s="219">
        <v>32</v>
      </c>
      <c r="I5" s="219">
        <v>3</v>
      </c>
      <c r="J5" s="220"/>
      <c r="K5" s="221"/>
      <c r="L5" s="222"/>
    </row>
    <row r="6" spans="1:12" s="223" customFormat="1" ht="15" customHeight="1" x14ac:dyDescent="0.2">
      <c r="A6" s="218" t="s">
        <v>854</v>
      </c>
      <c r="B6" s="219">
        <v>2</v>
      </c>
      <c r="C6" s="219">
        <v>2</v>
      </c>
      <c r="D6" s="219">
        <v>194</v>
      </c>
      <c r="E6" s="219">
        <v>110</v>
      </c>
      <c r="F6" s="219">
        <v>84</v>
      </c>
      <c r="G6" s="219">
        <v>12</v>
      </c>
      <c r="H6" s="219">
        <v>25</v>
      </c>
      <c r="I6" s="219">
        <v>3</v>
      </c>
      <c r="J6" s="220"/>
      <c r="K6" s="221"/>
      <c r="L6" s="222"/>
    </row>
    <row r="7" spans="1:12" s="223" customFormat="1" ht="15" customHeight="1" x14ac:dyDescent="0.2">
      <c r="A7" s="218" t="s">
        <v>48</v>
      </c>
      <c r="B7" s="219">
        <v>2</v>
      </c>
      <c r="C7" s="219">
        <v>2</v>
      </c>
      <c r="D7" s="219">
        <v>179</v>
      </c>
      <c r="E7" s="219">
        <v>99</v>
      </c>
      <c r="F7" s="219">
        <v>80</v>
      </c>
      <c r="G7" s="219">
        <v>12</v>
      </c>
      <c r="H7" s="219">
        <v>26</v>
      </c>
      <c r="I7" s="219">
        <v>4</v>
      </c>
      <c r="J7" s="220"/>
      <c r="K7" s="221"/>
      <c r="L7" s="222"/>
    </row>
    <row r="8" spans="1:12" s="223" customFormat="1" ht="15" customHeight="1" x14ac:dyDescent="0.2">
      <c r="A8" s="218" t="s">
        <v>430</v>
      </c>
      <c r="B8" s="219">
        <v>2</v>
      </c>
      <c r="C8" s="219">
        <v>2</v>
      </c>
      <c r="D8" s="219">
        <v>176</v>
      </c>
      <c r="E8" s="219">
        <v>101</v>
      </c>
      <c r="F8" s="219">
        <v>75</v>
      </c>
      <c r="G8" s="219">
        <v>12</v>
      </c>
      <c r="H8" s="219">
        <v>27</v>
      </c>
      <c r="I8" s="219">
        <v>4</v>
      </c>
      <c r="J8" s="220"/>
      <c r="K8" s="221"/>
      <c r="L8" s="222"/>
    </row>
    <row r="9" spans="1:12" s="223" customFormat="1" ht="15" customHeight="1" x14ac:dyDescent="0.2">
      <c r="A9" s="218" t="s">
        <v>714</v>
      </c>
      <c r="B9" s="219">
        <v>2</v>
      </c>
      <c r="C9" s="219">
        <v>2</v>
      </c>
      <c r="D9" s="219">
        <v>176</v>
      </c>
      <c r="E9" s="219">
        <v>94</v>
      </c>
      <c r="F9" s="219">
        <v>82</v>
      </c>
      <c r="G9" s="219">
        <v>12</v>
      </c>
      <c r="H9" s="219">
        <v>35</v>
      </c>
      <c r="I9" s="219">
        <v>5</v>
      </c>
      <c r="J9" s="220"/>
      <c r="K9" s="221"/>
      <c r="L9" s="222"/>
    </row>
    <row r="10" spans="1:12" ht="12" customHeight="1" x14ac:dyDescent="0.2">
      <c r="A10" s="209" t="s">
        <v>617</v>
      </c>
      <c r="B10" s="224"/>
      <c r="C10" s="225"/>
      <c r="D10" s="226"/>
      <c r="E10" s="225"/>
      <c r="F10" s="227"/>
      <c r="G10" s="225"/>
      <c r="H10" s="226"/>
      <c r="I10" s="225" t="s">
        <v>855</v>
      </c>
      <c r="J10" s="228"/>
      <c r="K10" s="207"/>
      <c r="L10" s="208"/>
    </row>
    <row r="11" spans="1:12" ht="12" customHeight="1" x14ac:dyDescent="0.2">
      <c r="A11" s="209" t="s">
        <v>856</v>
      </c>
    </row>
    <row r="12" spans="1:12" ht="15" customHeight="1" x14ac:dyDescent="0.2">
      <c r="B12" s="229"/>
    </row>
    <row r="13" spans="1:12" ht="14.25" customHeight="1" x14ac:dyDescent="0.2"/>
    <row r="14" spans="1:12" ht="14.25" customHeight="1" x14ac:dyDescent="0.2"/>
    <row r="15" spans="1:12" ht="14.25" customHeight="1" x14ac:dyDescent="0.2"/>
    <row r="16" spans="1:12" ht="14.25" customHeight="1" x14ac:dyDescent="0.2">
      <c r="A16" s="230"/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</sheetData>
  <mergeCells count="6">
    <mergeCell ref="I3:I4"/>
    <mergeCell ref="A3:A4"/>
    <mergeCell ref="B3:C3"/>
    <mergeCell ref="D3:F3"/>
    <mergeCell ref="G3:G4"/>
    <mergeCell ref="H3:H4"/>
  </mergeCells>
  <phoneticPr fontId="27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54"/>
  <sheetViews>
    <sheetView showGridLines="0" view="pageBreakPreview" zoomScaleSheetLayoutView="100" workbookViewId="0"/>
  </sheetViews>
  <sheetFormatPr defaultColWidth="9" defaultRowHeight="10.8" x14ac:dyDescent="0.2"/>
  <cols>
    <col min="1" max="1" width="15.6640625" style="1" customWidth="1"/>
    <col min="2" max="8" width="9.109375" style="1" customWidth="1"/>
    <col min="9" max="13" width="4.33203125" style="1" hidden="1" customWidth="1"/>
    <col min="14" max="25" width="4.33203125" style="1" customWidth="1"/>
    <col min="26" max="16384" width="9" style="1"/>
  </cols>
  <sheetData>
    <row r="1" spans="1:15" ht="12" customHeight="1" x14ac:dyDescent="0.15">
      <c r="A1" s="15"/>
      <c r="B1" s="72"/>
      <c r="C1" s="72"/>
      <c r="D1" s="72"/>
      <c r="E1" s="72"/>
      <c r="F1" s="72"/>
      <c r="G1" s="72"/>
      <c r="H1" s="82" t="s">
        <v>128</v>
      </c>
      <c r="I1" s="72"/>
      <c r="J1" s="72"/>
      <c r="K1" s="72"/>
      <c r="L1" s="72"/>
      <c r="M1" s="72"/>
      <c r="N1" s="72"/>
      <c r="O1" s="85"/>
    </row>
    <row r="2" spans="1:15" ht="12" customHeight="1" x14ac:dyDescent="0.2">
      <c r="A2" s="263" t="s">
        <v>449</v>
      </c>
      <c r="B2" s="290" t="s">
        <v>896</v>
      </c>
      <c r="C2" s="290"/>
      <c r="D2" s="290"/>
      <c r="E2" s="290"/>
      <c r="F2" s="290"/>
      <c r="G2" s="290"/>
      <c r="H2" s="290"/>
      <c r="I2" s="72"/>
      <c r="J2" s="72"/>
      <c r="K2" s="72"/>
      <c r="L2" s="72"/>
      <c r="M2" s="72"/>
      <c r="N2" s="72"/>
      <c r="O2" s="85"/>
    </row>
    <row r="3" spans="1:15" ht="13.5" customHeight="1" x14ac:dyDescent="0.2">
      <c r="A3" s="263"/>
      <c r="B3" s="290" t="s">
        <v>891</v>
      </c>
      <c r="C3" s="290"/>
      <c r="D3" s="290"/>
      <c r="E3" s="290"/>
      <c r="F3" s="290"/>
      <c r="G3" s="290"/>
      <c r="H3" s="290"/>
      <c r="I3" s="85"/>
      <c r="J3" s="85"/>
      <c r="K3" s="85"/>
      <c r="L3" s="85"/>
      <c r="M3" s="85"/>
      <c r="N3" s="72"/>
      <c r="O3" s="85"/>
    </row>
    <row r="4" spans="1:15" ht="13.5" customHeight="1" x14ac:dyDescent="0.2">
      <c r="A4" s="263"/>
      <c r="B4" s="288" t="s">
        <v>556</v>
      </c>
      <c r="C4" s="288" t="s">
        <v>695</v>
      </c>
      <c r="D4" s="290" t="s">
        <v>389</v>
      </c>
      <c r="E4" s="290"/>
      <c r="F4" s="295" t="s">
        <v>731</v>
      </c>
      <c r="G4" s="296"/>
      <c r="H4" s="297"/>
      <c r="I4" s="85"/>
      <c r="J4" s="85"/>
      <c r="K4" s="85"/>
      <c r="L4" s="85"/>
      <c r="M4" s="85"/>
      <c r="N4" s="85"/>
      <c r="O4" s="85"/>
    </row>
    <row r="5" spans="1:15" ht="18.75" customHeight="1" x14ac:dyDescent="0.2">
      <c r="A5" s="263"/>
      <c r="B5" s="290"/>
      <c r="C5" s="290"/>
      <c r="D5" s="288" t="s">
        <v>892</v>
      </c>
      <c r="E5" s="288" t="s">
        <v>893</v>
      </c>
      <c r="F5" s="294" t="s">
        <v>148</v>
      </c>
      <c r="G5" s="288" t="s">
        <v>734</v>
      </c>
      <c r="H5" s="288" t="s">
        <v>894</v>
      </c>
      <c r="I5" s="85"/>
      <c r="J5" s="85"/>
      <c r="K5" s="85"/>
      <c r="L5" s="85"/>
      <c r="M5" s="85"/>
      <c r="N5" s="85"/>
      <c r="O5" s="85"/>
    </row>
    <row r="6" spans="1:15" ht="18.75" customHeight="1" x14ac:dyDescent="0.2">
      <c r="A6" s="263"/>
      <c r="B6" s="290"/>
      <c r="C6" s="290"/>
      <c r="D6" s="290"/>
      <c r="E6" s="290"/>
      <c r="F6" s="289"/>
      <c r="G6" s="290"/>
      <c r="H6" s="290"/>
      <c r="I6" s="85"/>
      <c r="J6" s="85"/>
      <c r="K6" s="85"/>
      <c r="L6" s="85"/>
      <c r="M6" s="85"/>
      <c r="N6" s="85"/>
      <c r="O6" s="85"/>
    </row>
    <row r="7" spans="1:15" ht="14.4" customHeight="1" x14ac:dyDescent="0.2">
      <c r="A7" s="32" t="s">
        <v>653</v>
      </c>
      <c r="B7" s="77">
        <v>40</v>
      </c>
      <c r="C7" s="77">
        <v>40</v>
      </c>
      <c r="D7" s="298">
        <v>40</v>
      </c>
      <c r="E7" s="264"/>
      <c r="F7" s="77">
        <v>8</v>
      </c>
      <c r="G7" s="77">
        <v>4</v>
      </c>
      <c r="H7" s="77">
        <v>4</v>
      </c>
    </row>
    <row r="8" spans="1:15" ht="14.4" customHeight="1" x14ac:dyDescent="0.2">
      <c r="A8" s="32" t="s">
        <v>854</v>
      </c>
      <c r="B8" s="77">
        <v>40</v>
      </c>
      <c r="C8" s="77">
        <v>40</v>
      </c>
      <c r="D8" s="298">
        <v>40</v>
      </c>
      <c r="E8" s="264"/>
      <c r="F8" s="77">
        <v>8</v>
      </c>
      <c r="G8" s="77">
        <v>4</v>
      </c>
      <c r="H8" s="77">
        <v>4</v>
      </c>
    </row>
    <row r="9" spans="1:15" ht="14.4" customHeight="1" x14ac:dyDescent="0.2">
      <c r="A9" s="32" t="s">
        <v>48</v>
      </c>
      <c r="B9" s="77">
        <v>40</v>
      </c>
      <c r="C9" s="77">
        <v>40</v>
      </c>
      <c r="D9" s="298">
        <v>40</v>
      </c>
      <c r="E9" s="264"/>
      <c r="F9" s="77">
        <v>8</v>
      </c>
      <c r="G9" s="77">
        <v>4</v>
      </c>
      <c r="H9" s="77">
        <v>4</v>
      </c>
    </row>
    <row r="10" spans="1:15" s="25" customFormat="1" ht="14.4" customHeight="1" x14ac:dyDescent="0.2">
      <c r="A10" s="32" t="s">
        <v>430</v>
      </c>
      <c r="B10" s="77">
        <v>40</v>
      </c>
      <c r="C10" s="77">
        <v>40</v>
      </c>
      <c r="D10" s="298">
        <v>40</v>
      </c>
      <c r="E10" s="264"/>
      <c r="F10" s="77">
        <v>8</v>
      </c>
      <c r="G10" s="77">
        <v>4</v>
      </c>
      <c r="H10" s="77">
        <v>4</v>
      </c>
    </row>
    <row r="11" spans="1:15" s="25" customFormat="1" ht="14.4" customHeight="1" x14ac:dyDescent="0.2">
      <c r="A11" s="32" t="s">
        <v>714</v>
      </c>
      <c r="B11" s="184">
        <v>40</v>
      </c>
      <c r="C11" s="185">
        <v>40</v>
      </c>
      <c r="D11" s="299">
        <v>40</v>
      </c>
      <c r="E11" s="300"/>
      <c r="F11" s="185">
        <v>8</v>
      </c>
      <c r="G11" s="185">
        <v>4</v>
      </c>
      <c r="H11" s="185">
        <v>4</v>
      </c>
    </row>
    <row r="12" spans="1:15" ht="13.5" customHeight="1" x14ac:dyDescent="0.2">
      <c r="A12" s="1" t="s">
        <v>898</v>
      </c>
      <c r="F12" s="81"/>
      <c r="G12" s="81"/>
      <c r="H12" s="83" t="s">
        <v>638</v>
      </c>
      <c r="I12" s="81"/>
      <c r="J12" s="81"/>
    </row>
    <row r="13" spans="1:15" x14ac:dyDescent="0.2">
      <c r="A13" s="1" t="s">
        <v>469</v>
      </c>
    </row>
    <row r="14" spans="1:15" x14ac:dyDescent="0.2">
      <c r="A14" s="1" t="s">
        <v>899</v>
      </c>
    </row>
    <row r="15" spans="1:15" x14ac:dyDescent="0.2">
      <c r="A15" s="86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5" ht="12" customHeight="1" x14ac:dyDescent="0.2">
      <c r="O16" s="23"/>
    </row>
    <row r="17" spans="4:4" ht="18" customHeight="1" x14ac:dyDescent="0.2"/>
    <row r="18" spans="4:4" ht="18" customHeight="1" x14ac:dyDescent="0.2">
      <c r="D18" s="6"/>
    </row>
    <row r="19" spans="4:4" ht="18" customHeight="1" x14ac:dyDescent="0.2">
      <c r="D19" s="6"/>
    </row>
    <row r="20" spans="4:4" ht="18" customHeight="1" x14ac:dyDescent="0.2"/>
    <row r="21" spans="4:4" ht="18" customHeight="1" x14ac:dyDescent="0.2"/>
    <row r="22" spans="4:4" ht="18" customHeight="1" x14ac:dyDescent="0.2"/>
    <row r="23" spans="4:4" ht="18" customHeight="1" x14ac:dyDescent="0.2"/>
    <row r="24" spans="4:4" ht="18" customHeight="1" x14ac:dyDescent="0.2"/>
    <row r="25" spans="4:4" ht="18" customHeight="1" x14ac:dyDescent="0.2"/>
    <row r="26" spans="4:4" ht="18" customHeight="1" x14ac:dyDescent="0.2"/>
    <row r="27" spans="4:4" ht="18" customHeight="1" x14ac:dyDescent="0.2"/>
    <row r="28" spans="4:4" ht="18" customHeight="1" x14ac:dyDescent="0.2"/>
    <row r="29" spans="4:4" ht="18" customHeight="1" x14ac:dyDescent="0.2"/>
    <row r="30" spans="4:4" ht="18" customHeight="1" x14ac:dyDescent="0.2"/>
    <row r="31" spans="4:4" ht="18" customHeight="1" x14ac:dyDescent="0.2"/>
    <row r="32" spans="4: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</sheetData>
  <customSheetViews>
    <customSheetView guid="{1063ECEF-C173-47D0-97AB-460E9FD2F30A}" showPageBreaks="1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howPageBreaks="1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DBAD1FFC-E8B6-46DF-B96B-4DA90E1986E1}" showPageBreaks="1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5"/>
      <headerFooter alignWithMargins="0"/>
    </customSheetView>
    <customSheetView guid="{E8560C56-3BFF-43E3-BFE2-88FD83A634BD}" showPageBreaks="1" showGridLines="0" fitToPage="1" printArea="1" hiddenColumns="1" view="pageBreakPreview">
      <selection activeCell="D9" sqref="D9"/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BC9EA3EC-B020-094C-BBAF-B8A6749D0A04}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57B261F0-D7B9-974D-93E6-27B09951C272}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76A95D36-BC02-614D-9B02-580F1F25BEC1}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798FD1F-3323-1349-918B-0E45F18CE6EC}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AC13F217-7915-674D-9679-25AF22E59FB8}" showGridLines="0" fitToPage="1" printArea="1" hiddenColumns="1" view="pageBreakPreview">
      <selection activeCell="D9" sqref="D9:E9"/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17">
    <mergeCell ref="D8:E8"/>
    <mergeCell ref="D9:E9"/>
    <mergeCell ref="D10:E10"/>
    <mergeCell ref="D11:E11"/>
    <mergeCell ref="D7:E7"/>
    <mergeCell ref="A2:A6"/>
    <mergeCell ref="B4:B6"/>
    <mergeCell ref="C4:C6"/>
    <mergeCell ref="D5:D6"/>
    <mergeCell ref="E5:E6"/>
    <mergeCell ref="B2:H2"/>
    <mergeCell ref="B3:H3"/>
    <mergeCell ref="D4:E4"/>
    <mergeCell ref="F4:H4"/>
    <mergeCell ref="F5:F6"/>
    <mergeCell ref="G5:G6"/>
    <mergeCell ref="H5:H6"/>
  </mergeCells>
  <phoneticPr fontId="4"/>
  <pageMargins left="0.7" right="0.7" top="0.75" bottom="0.75" header="0.3" footer="0.3"/>
  <pageSetup paperSize="9" orientation="landscape" horizontalDpi="200" verticalDpi="200" r:id="rId1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154"/>
  <sheetViews>
    <sheetView showGridLines="0" view="pageBreakPreview" zoomScaleSheetLayoutView="100" workbookViewId="0"/>
  </sheetViews>
  <sheetFormatPr defaultColWidth="9" defaultRowHeight="10.8" x14ac:dyDescent="0.2"/>
  <cols>
    <col min="1" max="1" width="11.6640625" style="52" customWidth="1"/>
    <col min="2" max="2" width="5.109375" style="52" customWidth="1"/>
    <col min="3" max="3" width="5.109375" style="2" customWidth="1"/>
    <col min="4" max="4" width="5.109375" style="53" customWidth="1"/>
    <col min="5" max="5" width="5.109375" style="52" customWidth="1"/>
    <col min="6" max="6" width="5.109375" style="54" customWidth="1"/>
    <col min="7" max="7" width="5.109375" style="52" customWidth="1"/>
    <col min="8" max="8" width="5.109375" style="53" customWidth="1"/>
    <col min="9" max="13" width="5.109375" style="52" customWidth="1"/>
    <col min="14" max="14" width="5.109375" style="54" customWidth="1"/>
    <col min="15" max="25" width="5.109375" style="52" customWidth="1"/>
    <col min="26" max="44" width="4.33203125" style="52" customWidth="1"/>
    <col min="45" max="16384" width="9" style="52"/>
  </cols>
  <sheetData>
    <row r="1" spans="1:34" ht="18.75" customHeight="1" x14ac:dyDescent="0.2">
      <c r="A1" s="87" t="s">
        <v>908</v>
      </c>
      <c r="B1" s="70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Z1" s="72"/>
      <c r="AA1" s="72"/>
      <c r="AB1" s="72"/>
      <c r="AC1" s="72"/>
      <c r="AD1" s="72"/>
      <c r="AE1" s="72"/>
      <c r="AF1" s="72"/>
      <c r="AG1" s="72"/>
      <c r="AH1" s="65"/>
    </row>
    <row r="2" spans="1:34" s="56" customFormat="1" ht="12.9" customHeight="1" x14ac:dyDescent="0.1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90" t="s">
        <v>909</v>
      </c>
      <c r="Z2" s="69"/>
      <c r="AA2" s="69"/>
      <c r="AB2" s="69"/>
      <c r="AC2" s="69"/>
      <c r="AD2" s="69"/>
      <c r="AE2" s="69"/>
      <c r="AF2" s="69"/>
      <c r="AG2" s="69"/>
      <c r="AH2" s="91"/>
    </row>
    <row r="3" spans="1:34" s="56" customFormat="1" ht="14.1" customHeight="1" x14ac:dyDescent="0.2">
      <c r="A3" s="270" t="s">
        <v>449</v>
      </c>
      <c r="B3" s="303" t="s">
        <v>849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5"/>
      <c r="N3" s="302" t="s">
        <v>900</v>
      </c>
      <c r="O3" s="302"/>
      <c r="P3" s="302"/>
      <c r="Q3" s="302"/>
      <c r="R3" s="302"/>
      <c r="S3" s="302"/>
      <c r="T3" s="302"/>
      <c r="U3" s="302"/>
      <c r="V3" s="302"/>
      <c r="W3" s="302" t="s">
        <v>589</v>
      </c>
      <c r="X3" s="302"/>
      <c r="Y3" s="302"/>
      <c r="Z3" s="91"/>
      <c r="AA3" s="91"/>
      <c r="AB3" s="91"/>
      <c r="AC3" s="91"/>
      <c r="AD3" s="91"/>
      <c r="AE3" s="91"/>
      <c r="AF3" s="91"/>
      <c r="AG3" s="69"/>
      <c r="AH3" s="91"/>
    </row>
    <row r="4" spans="1:34" s="56" customFormat="1" ht="20.25" customHeight="1" x14ac:dyDescent="0.2">
      <c r="A4" s="270"/>
      <c r="B4" s="270" t="s">
        <v>157</v>
      </c>
      <c r="C4" s="270"/>
      <c r="D4" s="270"/>
      <c r="E4" s="270" t="s">
        <v>702</v>
      </c>
      <c r="F4" s="270"/>
      <c r="G4" s="270"/>
      <c r="H4" s="270" t="s">
        <v>902</v>
      </c>
      <c r="I4" s="270"/>
      <c r="J4" s="270"/>
      <c r="K4" s="270" t="s">
        <v>489</v>
      </c>
      <c r="L4" s="270"/>
      <c r="M4" s="270"/>
      <c r="N4" s="270" t="s">
        <v>157</v>
      </c>
      <c r="O4" s="270"/>
      <c r="P4" s="270"/>
      <c r="Q4" s="270" t="s">
        <v>910</v>
      </c>
      <c r="R4" s="270"/>
      <c r="S4" s="270"/>
      <c r="T4" s="270" t="s">
        <v>904</v>
      </c>
      <c r="U4" s="270"/>
      <c r="V4" s="270"/>
      <c r="W4" s="302"/>
      <c r="X4" s="302"/>
      <c r="Y4" s="302"/>
      <c r="Z4" s="91"/>
      <c r="AA4" s="91"/>
      <c r="AB4" s="91"/>
      <c r="AC4" s="91"/>
      <c r="AD4" s="91"/>
      <c r="AE4" s="91"/>
      <c r="AF4" s="91"/>
      <c r="AG4" s="91"/>
      <c r="AH4" s="91"/>
    </row>
    <row r="5" spans="1:34" s="56" customFormat="1" ht="14.1" customHeight="1" x14ac:dyDescent="0.2">
      <c r="A5" s="270"/>
      <c r="B5" s="7" t="s">
        <v>514</v>
      </c>
      <c r="C5" s="89" t="s">
        <v>559</v>
      </c>
      <c r="D5" s="89" t="s">
        <v>885</v>
      </c>
      <c r="E5" s="7" t="s">
        <v>514</v>
      </c>
      <c r="F5" s="89" t="s">
        <v>559</v>
      </c>
      <c r="G5" s="89" t="s">
        <v>885</v>
      </c>
      <c r="H5" s="7" t="s">
        <v>514</v>
      </c>
      <c r="I5" s="89" t="s">
        <v>559</v>
      </c>
      <c r="J5" s="89" t="s">
        <v>885</v>
      </c>
      <c r="K5" s="7" t="s">
        <v>514</v>
      </c>
      <c r="L5" s="89" t="s">
        <v>559</v>
      </c>
      <c r="M5" s="89" t="s">
        <v>885</v>
      </c>
      <c r="N5" s="7" t="s">
        <v>514</v>
      </c>
      <c r="O5" s="89" t="s">
        <v>559</v>
      </c>
      <c r="P5" s="89" t="s">
        <v>885</v>
      </c>
      <c r="Q5" s="7" t="s">
        <v>514</v>
      </c>
      <c r="R5" s="89" t="s">
        <v>559</v>
      </c>
      <c r="S5" s="89" t="s">
        <v>885</v>
      </c>
      <c r="T5" s="7" t="s">
        <v>514</v>
      </c>
      <c r="U5" s="89" t="s">
        <v>559</v>
      </c>
      <c r="V5" s="89" t="s">
        <v>885</v>
      </c>
      <c r="W5" s="7" t="s">
        <v>514</v>
      </c>
      <c r="X5" s="89" t="s">
        <v>559</v>
      </c>
      <c r="Y5" s="89" t="s">
        <v>885</v>
      </c>
      <c r="Z5" s="91"/>
      <c r="AA5" s="91"/>
      <c r="AB5" s="91"/>
      <c r="AC5" s="91"/>
      <c r="AD5" s="91"/>
      <c r="AE5" s="91"/>
      <c r="AF5" s="91"/>
      <c r="AG5" s="91"/>
      <c r="AH5" s="91"/>
    </row>
    <row r="6" spans="1:34" ht="15" customHeight="1" x14ac:dyDescent="0.2">
      <c r="A6" s="7" t="s">
        <v>911</v>
      </c>
      <c r="B6" s="67">
        <v>424</v>
      </c>
      <c r="C6" s="67">
        <v>61</v>
      </c>
      <c r="D6" s="67">
        <v>363</v>
      </c>
      <c r="E6" s="67">
        <v>159</v>
      </c>
      <c r="F6" s="67">
        <v>22</v>
      </c>
      <c r="G6" s="67">
        <v>137</v>
      </c>
      <c r="H6" s="67">
        <v>184</v>
      </c>
      <c r="I6" s="67">
        <v>27</v>
      </c>
      <c r="J6" s="67">
        <v>157</v>
      </c>
      <c r="K6" s="67">
        <v>81</v>
      </c>
      <c r="L6" s="67">
        <v>12</v>
      </c>
      <c r="M6" s="67">
        <v>69</v>
      </c>
      <c r="N6" s="67">
        <v>166</v>
      </c>
      <c r="O6" s="67">
        <v>77</v>
      </c>
      <c r="P6" s="67">
        <v>89</v>
      </c>
      <c r="Q6" s="67">
        <v>38</v>
      </c>
      <c r="R6" s="67">
        <v>15</v>
      </c>
      <c r="S6" s="67">
        <v>23</v>
      </c>
      <c r="T6" s="67">
        <v>128</v>
      </c>
      <c r="U6" s="67">
        <v>62</v>
      </c>
      <c r="V6" s="67">
        <v>66</v>
      </c>
      <c r="W6" s="67">
        <f>SUM(X6,Y6)</f>
        <v>18</v>
      </c>
      <c r="X6" s="67">
        <v>4</v>
      </c>
      <c r="Y6" s="67">
        <v>14</v>
      </c>
    </row>
    <row r="7" spans="1:34" ht="15" customHeight="1" x14ac:dyDescent="0.2">
      <c r="A7" s="7" t="s">
        <v>888</v>
      </c>
      <c r="B7" s="67">
        <f>SUM(C7:D7)</f>
        <v>405</v>
      </c>
      <c r="C7" s="67">
        <v>63</v>
      </c>
      <c r="D7" s="67">
        <v>342</v>
      </c>
      <c r="E7" s="67">
        <f>SUM(F7,G7)</f>
        <v>164</v>
      </c>
      <c r="F7" s="67">
        <v>31</v>
      </c>
      <c r="G7" s="67">
        <v>133</v>
      </c>
      <c r="H7" s="67">
        <f>SUM(I7,J7)</f>
        <v>147</v>
      </c>
      <c r="I7" s="67">
        <v>20</v>
      </c>
      <c r="J7" s="67">
        <v>127</v>
      </c>
      <c r="K7" s="67">
        <f>SUM(L7,M7)</f>
        <v>94</v>
      </c>
      <c r="L7" s="67">
        <v>12</v>
      </c>
      <c r="M7" s="67">
        <v>82</v>
      </c>
      <c r="N7" s="67">
        <f>SUM(O7,P7)</f>
        <v>146</v>
      </c>
      <c r="O7" s="67">
        <v>65</v>
      </c>
      <c r="P7" s="67">
        <v>81</v>
      </c>
      <c r="Q7" s="67">
        <f>SUM(R7,S7)</f>
        <v>34</v>
      </c>
      <c r="R7" s="67">
        <v>14</v>
      </c>
      <c r="S7" s="67">
        <v>20</v>
      </c>
      <c r="T7" s="67">
        <f>SUM(U7,V7)</f>
        <v>94</v>
      </c>
      <c r="U7" s="67">
        <v>47</v>
      </c>
      <c r="V7" s="67">
        <v>47</v>
      </c>
      <c r="W7" s="67">
        <f>SUM(X7,Y7)</f>
        <v>18</v>
      </c>
      <c r="X7" s="67">
        <v>4</v>
      </c>
      <c r="Y7" s="67">
        <v>14</v>
      </c>
    </row>
    <row r="8" spans="1:34" ht="15" customHeight="1" x14ac:dyDescent="0.2">
      <c r="A8" s="7" t="s">
        <v>437</v>
      </c>
      <c r="B8" s="67">
        <v>355</v>
      </c>
      <c r="C8" s="67">
        <v>57</v>
      </c>
      <c r="D8" s="67">
        <v>298</v>
      </c>
      <c r="E8" s="67">
        <v>132</v>
      </c>
      <c r="F8" s="67">
        <v>19</v>
      </c>
      <c r="G8" s="67">
        <v>113</v>
      </c>
      <c r="H8" s="67">
        <v>153</v>
      </c>
      <c r="I8" s="67">
        <v>30</v>
      </c>
      <c r="J8" s="67">
        <v>123</v>
      </c>
      <c r="K8" s="67">
        <v>70</v>
      </c>
      <c r="L8" s="67">
        <v>8</v>
      </c>
      <c r="M8" s="67">
        <v>62</v>
      </c>
      <c r="N8" s="67">
        <v>107</v>
      </c>
      <c r="O8" s="67">
        <v>52</v>
      </c>
      <c r="P8" s="67">
        <v>55</v>
      </c>
      <c r="Q8" s="67">
        <v>36</v>
      </c>
      <c r="R8" s="67">
        <v>16</v>
      </c>
      <c r="S8" s="67">
        <v>20</v>
      </c>
      <c r="T8" s="67">
        <v>71</v>
      </c>
      <c r="U8" s="67">
        <v>36</v>
      </c>
      <c r="V8" s="67">
        <v>35</v>
      </c>
      <c r="W8" s="67">
        <f>SUM(X8,Y8)</f>
        <v>16</v>
      </c>
      <c r="X8" s="67">
        <v>3</v>
      </c>
      <c r="Y8" s="67">
        <v>13</v>
      </c>
    </row>
    <row r="9" spans="1:34" ht="15" customHeight="1" x14ac:dyDescent="0.2">
      <c r="A9" s="7" t="s">
        <v>765</v>
      </c>
      <c r="B9" s="67">
        <f>SUMIF($E$5:$M$5,B5,$E$9:$M$9)</f>
        <v>332</v>
      </c>
      <c r="C9" s="67">
        <f>SUMIF($E$5:$M$5,C5,$E$9:$M$9)</f>
        <v>52</v>
      </c>
      <c r="D9" s="67">
        <f>SUMIF($E$5:$M$5,D5,$E$9:$M$9)</f>
        <v>280</v>
      </c>
      <c r="E9" s="67">
        <v>127</v>
      </c>
      <c r="F9" s="67">
        <v>24</v>
      </c>
      <c r="G9" s="67">
        <v>103</v>
      </c>
      <c r="H9" s="67">
        <v>124</v>
      </c>
      <c r="I9" s="67">
        <v>19</v>
      </c>
      <c r="J9" s="67">
        <v>105</v>
      </c>
      <c r="K9" s="67">
        <v>81</v>
      </c>
      <c r="L9" s="67">
        <v>9</v>
      </c>
      <c r="M9" s="67">
        <v>72</v>
      </c>
      <c r="N9" s="67">
        <f t="shared" ref="N9:P9" si="0">SUMIF($Q$5:$V$5,N4,$Q$10:$V$10)</f>
        <v>0</v>
      </c>
      <c r="O9" s="67">
        <f t="shared" si="0"/>
        <v>0</v>
      </c>
      <c r="P9" s="67">
        <f t="shared" si="0"/>
        <v>0</v>
      </c>
      <c r="Q9" s="67">
        <v>30</v>
      </c>
      <c r="R9" s="67">
        <v>12</v>
      </c>
      <c r="S9" s="67">
        <v>18</v>
      </c>
      <c r="T9" s="67">
        <v>76</v>
      </c>
      <c r="U9" s="67">
        <v>38</v>
      </c>
      <c r="V9" s="67">
        <v>38</v>
      </c>
      <c r="W9" s="67">
        <f>SUM(X9,Y9)</f>
        <v>13</v>
      </c>
      <c r="X9" s="67">
        <v>4</v>
      </c>
      <c r="Y9" s="67">
        <v>9</v>
      </c>
    </row>
    <row r="10" spans="1:34" ht="15" customHeight="1" x14ac:dyDescent="0.2">
      <c r="A10" s="7" t="s">
        <v>56</v>
      </c>
      <c r="B10" s="67">
        <f>SUMIF($E$5:M5,B5,$E$10:$M$10)</f>
        <v>266</v>
      </c>
      <c r="C10" s="67">
        <f>SUMIF($E$5:$M$5,C5,$E$10:$M$10)</f>
        <v>53</v>
      </c>
      <c r="D10" s="67">
        <f>SUMIF($E$5:$M$5,D5,$E$10:$M$10)</f>
        <v>213</v>
      </c>
      <c r="E10" s="67">
        <f>SUM(F10:G10)</f>
        <v>89</v>
      </c>
      <c r="F10" s="67">
        <v>21</v>
      </c>
      <c r="G10" s="67">
        <v>68</v>
      </c>
      <c r="H10" s="67">
        <f t="shared" ref="H10:K10" si="1">SUM(I10:J10)</f>
        <v>115</v>
      </c>
      <c r="I10" s="67">
        <v>22</v>
      </c>
      <c r="J10" s="67">
        <v>93</v>
      </c>
      <c r="K10" s="67">
        <f t="shared" si="1"/>
        <v>62</v>
      </c>
      <c r="L10" s="67">
        <v>10</v>
      </c>
      <c r="M10" s="67">
        <v>52</v>
      </c>
      <c r="N10" s="67">
        <f>SUMIF($Q$5:$V$5,N5,$Q$10:$V$10)</f>
        <v>117</v>
      </c>
      <c r="O10" s="67">
        <f>SUMIF($Q$5:$V$5,O5,$Q$10:$V$10)</f>
        <v>48</v>
      </c>
      <c r="P10" s="67">
        <f>SUMIF($Q$5:$V$5,P5,$Q$10:$V$10)</f>
        <v>69</v>
      </c>
      <c r="Q10" s="67">
        <f>SUM(R10:S10)</f>
        <v>28</v>
      </c>
      <c r="R10" s="67">
        <v>9</v>
      </c>
      <c r="S10" s="67">
        <v>19</v>
      </c>
      <c r="T10" s="67">
        <f>SUM(U10:V10)</f>
        <v>89</v>
      </c>
      <c r="U10" s="67">
        <v>39</v>
      </c>
      <c r="V10" s="67">
        <v>50</v>
      </c>
      <c r="W10" s="67">
        <f>SUM(X10:Y10)</f>
        <v>12</v>
      </c>
      <c r="X10" s="67">
        <v>4</v>
      </c>
      <c r="Y10" s="67">
        <v>8</v>
      </c>
    </row>
    <row r="11" spans="1:34" ht="15" customHeight="1" x14ac:dyDescent="0.2">
      <c r="Y11" s="19" t="s">
        <v>185</v>
      </c>
    </row>
    <row r="12" spans="1:34" ht="18" customHeight="1" x14ac:dyDescent="0.2"/>
    <row r="13" spans="1:34" ht="18" customHeight="1" x14ac:dyDescent="0.2"/>
    <row r="14" spans="1:34" ht="18" customHeight="1" x14ac:dyDescent="0.2"/>
    <row r="15" spans="1:34" ht="18" customHeight="1" x14ac:dyDescent="0.2"/>
    <row r="16" spans="1:34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</sheetData>
  <customSheetViews>
    <customSheetView guid="{1063ECEF-C173-47D0-97AB-460E9FD2F30A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1"/>
      <headerFooter alignWithMargins="0"/>
    </customSheetView>
    <customSheetView guid="{46D118F4-1245-46F4-999F-CCEEE9677E7D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2"/>
      <headerFooter alignWithMargins="0"/>
    </customSheetView>
    <customSheetView guid="{5A5EAF48-D8CD-5448-AD18-96BC769A9110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3"/>
      <headerFooter alignWithMargins="0"/>
    </customSheetView>
    <customSheetView guid="{B12C10F6-D778-41E9-8AB8-DA38D33E3FE6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4"/>
      <headerFooter alignWithMargins="0"/>
    </customSheetView>
    <customSheetView guid="{DBAD1FFC-E8B6-46DF-B96B-4DA90E1986E1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5"/>
      <headerFooter alignWithMargins="0"/>
    </customSheetView>
    <customSheetView guid="{E8560C56-3BFF-43E3-BFE2-88FD83A634BD}" scale="115" showPageBreaks="1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6"/>
      <headerFooter alignWithMargins="0"/>
    </customSheetView>
    <customSheetView guid="{BC9EA3EC-B020-094C-BBAF-B8A6749D0A04}" scale="115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7"/>
      <headerFooter alignWithMargins="0"/>
    </customSheetView>
    <customSheetView guid="{57B261F0-D7B9-974D-93E6-27B09951C272}" scale="115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8"/>
      <headerFooter alignWithMargins="0"/>
    </customSheetView>
    <customSheetView guid="{76A95D36-BC02-614D-9B02-580F1F25BEC1}" scale="115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9"/>
      <headerFooter alignWithMargins="0"/>
    </customSheetView>
    <customSheetView guid="{A798FD1F-3323-1349-918B-0E45F18CE6EC}" scale="115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10"/>
      <headerFooter alignWithMargins="0"/>
    </customSheetView>
    <customSheetView guid="{AC13F217-7915-674D-9679-25AF22E59FB8}" scale="115" showGridLines="0" printArea="1" view="pageBreakPreview">
      <selection activeCell="Y10" sqref="Y10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11"/>
      <headerFooter alignWithMargins="0"/>
    </customSheetView>
  </customSheetViews>
  <mergeCells count="11">
    <mergeCell ref="A3:A5"/>
    <mergeCell ref="W3:Y4"/>
    <mergeCell ref="B3:M3"/>
    <mergeCell ref="N3:V3"/>
    <mergeCell ref="B4:D4"/>
    <mergeCell ref="E4:G4"/>
    <mergeCell ref="H4:J4"/>
    <mergeCell ref="K4:M4"/>
    <mergeCell ref="N4:P4"/>
    <mergeCell ref="Q4:S4"/>
    <mergeCell ref="T4:V4"/>
  </mergeCells>
  <phoneticPr fontId="4"/>
  <pageMargins left="0.78740157480314965" right="0.78740157480314965" top="0.59055118110236227" bottom="0.59055118110236227" header="0.51181102362204722" footer="0.51181102362204722"/>
  <pageSetup paperSize="9" scale="97" orientation="landscape" horizontalDpi="200" verticalDpi="200" r:id="rId1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K140"/>
  <sheetViews>
    <sheetView showGridLines="0" view="pageBreakPreview" zoomScaleNormal="179" zoomScaleSheetLayoutView="100" workbookViewId="0">
      <selection sqref="A1:AH1"/>
    </sheetView>
  </sheetViews>
  <sheetFormatPr defaultColWidth="9" defaultRowHeight="10.8" x14ac:dyDescent="0.2"/>
  <cols>
    <col min="1" max="1" width="11.6640625" style="52" customWidth="1"/>
    <col min="2" max="2" width="4.109375" style="52" customWidth="1"/>
    <col min="3" max="3" width="4.109375" style="2" customWidth="1"/>
    <col min="4" max="4" width="4.109375" style="53" customWidth="1"/>
    <col min="5" max="5" width="4.109375" style="52" customWidth="1"/>
    <col min="6" max="6" width="4.109375" style="54" customWidth="1"/>
    <col min="7" max="7" width="4.109375" style="52" customWidth="1"/>
    <col min="8" max="8" width="4.109375" style="53" customWidth="1"/>
    <col min="9" max="10" width="4.109375" style="52" customWidth="1"/>
    <col min="11" max="11" width="4.109375" style="54" customWidth="1"/>
    <col min="12" max="34" width="4.109375" style="52" customWidth="1"/>
    <col min="35" max="41" width="5.6640625" style="52" customWidth="1"/>
    <col min="42" max="47" width="4.33203125" style="52" customWidth="1"/>
    <col min="48" max="16384" width="9" style="52"/>
  </cols>
  <sheetData>
    <row r="1" spans="1:37" s="56" customFormat="1" ht="12.9" customHeight="1" x14ac:dyDescent="0.2">
      <c r="A1" s="306" t="s">
        <v>413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</row>
    <row r="2" spans="1:37" s="56" customFormat="1" ht="14.1" customHeight="1" x14ac:dyDescent="0.2">
      <c r="A2" s="270" t="s">
        <v>449</v>
      </c>
      <c r="B2" s="270" t="s">
        <v>649</v>
      </c>
      <c r="C2" s="270"/>
      <c r="D2" s="270"/>
      <c r="E2" s="270" t="s">
        <v>706</v>
      </c>
      <c r="F2" s="270"/>
      <c r="G2" s="270"/>
      <c r="H2" s="270" t="s">
        <v>912</v>
      </c>
      <c r="I2" s="270"/>
      <c r="J2" s="270"/>
      <c r="K2" s="270" t="s">
        <v>913</v>
      </c>
      <c r="L2" s="270"/>
      <c r="M2" s="270"/>
      <c r="N2" s="270" t="s">
        <v>914</v>
      </c>
      <c r="O2" s="270"/>
      <c r="P2" s="270"/>
      <c r="Q2" s="270" t="s">
        <v>501</v>
      </c>
      <c r="R2" s="270"/>
      <c r="S2" s="270"/>
      <c r="T2" s="270" t="s">
        <v>884</v>
      </c>
      <c r="U2" s="270"/>
      <c r="V2" s="270"/>
      <c r="W2" s="270" t="s">
        <v>915</v>
      </c>
      <c r="X2" s="270"/>
      <c r="Y2" s="270"/>
      <c r="Z2" s="307" t="s">
        <v>607</v>
      </c>
      <c r="AA2" s="308"/>
      <c r="AB2" s="309"/>
      <c r="AC2" s="307" t="s">
        <v>916</v>
      </c>
      <c r="AD2" s="308"/>
      <c r="AE2" s="309"/>
      <c r="AF2" s="270" t="s">
        <v>917</v>
      </c>
      <c r="AG2" s="270"/>
      <c r="AH2" s="270"/>
      <c r="AI2" s="69"/>
      <c r="AJ2" s="69"/>
      <c r="AK2" s="91"/>
    </row>
    <row r="3" spans="1:37" s="56" customFormat="1" ht="14.1" customHeight="1" x14ac:dyDescent="0.2">
      <c r="A3" s="270"/>
      <c r="B3" s="7" t="s">
        <v>514</v>
      </c>
      <c r="C3" s="89" t="s">
        <v>559</v>
      </c>
      <c r="D3" s="89" t="s">
        <v>885</v>
      </c>
      <c r="E3" s="7" t="s">
        <v>514</v>
      </c>
      <c r="F3" s="89" t="s">
        <v>559</v>
      </c>
      <c r="G3" s="89" t="s">
        <v>885</v>
      </c>
      <c r="H3" s="7" t="s">
        <v>514</v>
      </c>
      <c r="I3" s="89" t="s">
        <v>559</v>
      </c>
      <c r="J3" s="89" t="s">
        <v>885</v>
      </c>
      <c r="K3" s="7" t="s">
        <v>514</v>
      </c>
      <c r="L3" s="89" t="s">
        <v>559</v>
      </c>
      <c r="M3" s="89" t="s">
        <v>885</v>
      </c>
      <c r="N3" s="7" t="s">
        <v>514</v>
      </c>
      <c r="O3" s="89" t="s">
        <v>559</v>
      </c>
      <c r="P3" s="89" t="s">
        <v>885</v>
      </c>
      <c r="Q3" s="7" t="s">
        <v>514</v>
      </c>
      <c r="R3" s="89" t="s">
        <v>559</v>
      </c>
      <c r="S3" s="89" t="s">
        <v>885</v>
      </c>
      <c r="T3" s="7" t="s">
        <v>514</v>
      </c>
      <c r="U3" s="89" t="s">
        <v>559</v>
      </c>
      <c r="V3" s="89" t="s">
        <v>885</v>
      </c>
      <c r="W3" s="7" t="s">
        <v>514</v>
      </c>
      <c r="X3" s="89" t="s">
        <v>559</v>
      </c>
      <c r="Y3" s="89" t="s">
        <v>885</v>
      </c>
      <c r="Z3" s="7" t="s">
        <v>514</v>
      </c>
      <c r="AA3" s="89" t="s">
        <v>559</v>
      </c>
      <c r="AB3" s="89" t="s">
        <v>885</v>
      </c>
      <c r="AC3" s="7" t="s">
        <v>514</v>
      </c>
      <c r="AD3" s="89" t="s">
        <v>559</v>
      </c>
      <c r="AE3" s="89" t="s">
        <v>885</v>
      </c>
      <c r="AF3" s="7" t="s">
        <v>514</v>
      </c>
      <c r="AG3" s="89" t="s">
        <v>559</v>
      </c>
      <c r="AH3" s="89" t="s">
        <v>885</v>
      </c>
      <c r="AI3" s="91"/>
      <c r="AJ3" s="91"/>
      <c r="AK3" s="91"/>
    </row>
    <row r="4" spans="1:37" s="56" customFormat="1" ht="15" customHeight="1" x14ac:dyDescent="0.2">
      <c r="A4" s="7" t="s">
        <v>159</v>
      </c>
      <c r="B4" s="67">
        <f>SUM(C4+D4)</f>
        <v>147</v>
      </c>
      <c r="C4" s="67">
        <v>21</v>
      </c>
      <c r="D4" s="67">
        <v>126</v>
      </c>
      <c r="E4" s="67">
        <v>85</v>
      </c>
      <c r="F4" s="67">
        <v>12</v>
      </c>
      <c r="G4" s="67">
        <v>73</v>
      </c>
      <c r="H4" s="67" t="s">
        <v>120</v>
      </c>
      <c r="I4" s="67" t="s">
        <v>120</v>
      </c>
      <c r="J4" s="67" t="s">
        <v>120</v>
      </c>
      <c r="K4" s="67" t="s">
        <v>120</v>
      </c>
      <c r="L4" s="67" t="s">
        <v>120</v>
      </c>
      <c r="M4" s="67" t="s">
        <v>120</v>
      </c>
      <c r="N4" s="67" t="s">
        <v>120</v>
      </c>
      <c r="O4" s="67" t="s">
        <v>120</v>
      </c>
      <c r="P4" s="67" t="s">
        <v>120</v>
      </c>
      <c r="Q4" s="67" t="s">
        <v>120</v>
      </c>
      <c r="R4" s="67" t="s">
        <v>120</v>
      </c>
      <c r="S4" s="67" t="s">
        <v>120</v>
      </c>
      <c r="T4" s="67">
        <v>4</v>
      </c>
      <c r="U4" s="67">
        <v>1</v>
      </c>
      <c r="V4" s="67">
        <v>3</v>
      </c>
      <c r="W4" s="67">
        <v>4</v>
      </c>
      <c r="X4" s="67">
        <v>1</v>
      </c>
      <c r="Y4" s="67">
        <v>3</v>
      </c>
      <c r="Z4" s="67" t="s">
        <v>120</v>
      </c>
      <c r="AA4" s="67" t="s">
        <v>120</v>
      </c>
      <c r="AB4" s="67" t="s">
        <v>120</v>
      </c>
      <c r="AC4" s="67">
        <v>27</v>
      </c>
      <c r="AD4" s="67">
        <v>2</v>
      </c>
      <c r="AE4" s="67">
        <v>25</v>
      </c>
      <c r="AF4" s="98">
        <v>27</v>
      </c>
      <c r="AG4" s="67">
        <v>5</v>
      </c>
      <c r="AH4" s="98">
        <v>22</v>
      </c>
    </row>
    <row r="5" spans="1:37" s="56" customFormat="1" ht="15" customHeight="1" x14ac:dyDescent="0.2">
      <c r="A5" s="7" t="s">
        <v>295</v>
      </c>
      <c r="B5" s="67">
        <f>SUM(C5+D5)</f>
        <v>162</v>
      </c>
      <c r="C5" s="67">
        <v>24</v>
      </c>
      <c r="D5" s="67">
        <v>138</v>
      </c>
      <c r="E5" s="67">
        <f>SUM(F5,G5)</f>
        <v>107</v>
      </c>
      <c r="F5" s="67">
        <v>16</v>
      </c>
      <c r="G5" s="67">
        <v>91</v>
      </c>
      <c r="H5" s="67" t="s">
        <v>120</v>
      </c>
      <c r="I5" s="67" t="s">
        <v>120</v>
      </c>
      <c r="J5" s="67" t="s">
        <v>120</v>
      </c>
      <c r="K5" s="67" t="s">
        <v>120</v>
      </c>
      <c r="L5" s="67" t="s">
        <v>120</v>
      </c>
      <c r="M5" s="67" t="s">
        <v>120</v>
      </c>
      <c r="N5" s="67" t="s">
        <v>120</v>
      </c>
      <c r="O5" s="67" t="s">
        <v>120</v>
      </c>
      <c r="P5" s="67" t="s">
        <v>120</v>
      </c>
      <c r="Q5" s="67">
        <f>SUM(R5,S5)</f>
        <v>1</v>
      </c>
      <c r="R5" s="67" t="s">
        <v>120</v>
      </c>
      <c r="S5" s="67">
        <v>1</v>
      </c>
      <c r="T5" s="67">
        <f>SUM(U5,V5)</f>
        <v>13</v>
      </c>
      <c r="U5" s="67">
        <v>1</v>
      </c>
      <c r="V5" s="67">
        <v>12</v>
      </c>
      <c r="W5" s="67">
        <f>SUM(X5,Y5)</f>
        <v>9</v>
      </c>
      <c r="X5" s="67" t="s">
        <v>120</v>
      </c>
      <c r="Y5" s="67">
        <v>9</v>
      </c>
      <c r="Z5" s="67" t="s">
        <v>120</v>
      </c>
      <c r="AA5" s="67" t="s">
        <v>120</v>
      </c>
      <c r="AB5" s="67" t="s">
        <v>120</v>
      </c>
      <c r="AC5" s="67">
        <f>SUM(AD5,AE5)</f>
        <v>18</v>
      </c>
      <c r="AD5" s="67">
        <v>1</v>
      </c>
      <c r="AE5" s="67">
        <v>17</v>
      </c>
      <c r="AF5" s="98">
        <f>SUM(AG5,AH5)</f>
        <v>14</v>
      </c>
      <c r="AG5" s="67">
        <v>6</v>
      </c>
      <c r="AH5" s="98">
        <v>8</v>
      </c>
    </row>
    <row r="6" spans="1:37" s="56" customFormat="1" ht="15" customHeight="1" x14ac:dyDescent="0.2">
      <c r="A6" s="7" t="s">
        <v>115</v>
      </c>
      <c r="B6" s="67">
        <v>163</v>
      </c>
      <c r="C6" s="67">
        <v>21</v>
      </c>
      <c r="D6" s="67">
        <v>142</v>
      </c>
      <c r="E6" s="67">
        <v>120</v>
      </c>
      <c r="F6" s="67">
        <v>15</v>
      </c>
      <c r="G6" s="67">
        <v>105</v>
      </c>
      <c r="H6" s="67">
        <v>3</v>
      </c>
      <c r="I6" s="67" t="s">
        <v>120</v>
      </c>
      <c r="J6" s="67">
        <v>3</v>
      </c>
      <c r="K6" s="67" t="s">
        <v>120</v>
      </c>
      <c r="L6" s="67" t="s">
        <v>120</v>
      </c>
      <c r="M6" s="67" t="s">
        <v>120</v>
      </c>
      <c r="N6" s="67" t="s">
        <v>120</v>
      </c>
      <c r="O6" s="67" t="s">
        <v>120</v>
      </c>
      <c r="P6" s="67" t="s">
        <v>120</v>
      </c>
      <c r="Q6" s="67">
        <v>1</v>
      </c>
      <c r="R6" s="67" t="s">
        <v>120</v>
      </c>
      <c r="S6" s="67">
        <v>1</v>
      </c>
      <c r="T6" s="67">
        <v>7</v>
      </c>
      <c r="U6" s="67">
        <v>1</v>
      </c>
      <c r="V6" s="67">
        <v>6</v>
      </c>
      <c r="W6" s="67">
        <v>3</v>
      </c>
      <c r="X6" s="67" t="s">
        <v>120</v>
      </c>
      <c r="Y6" s="67">
        <v>3</v>
      </c>
      <c r="Z6" s="67" t="s">
        <v>120</v>
      </c>
      <c r="AA6" s="67" t="s">
        <v>120</v>
      </c>
      <c r="AB6" s="67" t="s">
        <v>120</v>
      </c>
      <c r="AC6" s="67">
        <v>9</v>
      </c>
      <c r="AD6" s="67">
        <v>1</v>
      </c>
      <c r="AE6" s="67">
        <v>8</v>
      </c>
      <c r="AF6" s="98">
        <v>20</v>
      </c>
      <c r="AG6" s="67">
        <v>4</v>
      </c>
      <c r="AH6" s="98">
        <v>16</v>
      </c>
    </row>
    <row r="7" spans="1:37" s="56" customFormat="1" ht="15" customHeight="1" x14ac:dyDescent="0.2">
      <c r="A7" s="7" t="s">
        <v>839</v>
      </c>
      <c r="B7" s="67">
        <v>143</v>
      </c>
      <c r="C7" s="67">
        <v>26</v>
      </c>
      <c r="D7" s="67">
        <v>117</v>
      </c>
      <c r="E7" s="67">
        <v>100</v>
      </c>
      <c r="F7" s="67">
        <v>14</v>
      </c>
      <c r="G7" s="67">
        <v>86</v>
      </c>
      <c r="H7" s="67" t="s">
        <v>120</v>
      </c>
      <c r="I7" s="67" t="s">
        <v>120</v>
      </c>
      <c r="J7" s="67" t="s">
        <v>120</v>
      </c>
      <c r="K7" s="67" t="s">
        <v>120</v>
      </c>
      <c r="L7" s="67" t="s">
        <v>120</v>
      </c>
      <c r="M7" s="67" t="s">
        <v>120</v>
      </c>
      <c r="N7" s="67" t="s">
        <v>120</v>
      </c>
      <c r="O7" s="67" t="s">
        <v>120</v>
      </c>
      <c r="P7" s="67" t="s">
        <v>120</v>
      </c>
      <c r="Q7" s="67" t="s">
        <v>120</v>
      </c>
      <c r="R7" s="67" t="s">
        <v>120</v>
      </c>
      <c r="S7" s="67" t="s">
        <v>120</v>
      </c>
      <c r="T7" s="67">
        <v>7</v>
      </c>
      <c r="U7" s="67">
        <v>1</v>
      </c>
      <c r="V7" s="67">
        <v>6</v>
      </c>
      <c r="W7" s="67">
        <v>8</v>
      </c>
      <c r="X7" s="67">
        <v>3</v>
      </c>
      <c r="Y7" s="67">
        <v>5</v>
      </c>
      <c r="Z7" s="67" t="s">
        <v>120</v>
      </c>
      <c r="AA7" s="67" t="s">
        <v>120</v>
      </c>
      <c r="AB7" s="67" t="s">
        <v>120</v>
      </c>
      <c r="AC7" s="67">
        <v>8</v>
      </c>
      <c r="AD7" s="67">
        <v>1</v>
      </c>
      <c r="AE7" s="67">
        <v>7</v>
      </c>
      <c r="AF7" s="67">
        <v>20</v>
      </c>
      <c r="AG7" s="67">
        <v>7</v>
      </c>
      <c r="AH7" s="67">
        <v>13</v>
      </c>
    </row>
    <row r="8" spans="1:37" s="56" customFormat="1" ht="15" customHeight="1" x14ac:dyDescent="0.2">
      <c r="A8" s="7" t="s">
        <v>541</v>
      </c>
      <c r="B8" s="67">
        <f>SUM(C8:D8)</f>
        <v>143</v>
      </c>
      <c r="C8" s="67">
        <f>SUMIF($E$3:$AH$3,$C$3,E8:AH8)</f>
        <v>13</v>
      </c>
      <c r="D8" s="67">
        <f>SUMIF($E$3:$AH$3,$D$3,E8:AH8)</f>
        <v>130</v>
      </c>
      <c r="E8" s="67">
        <f t="shared" ref="E8:AF8" si="0">SUM(F8:G8)</f>
        <v>93</v>
      </c>
      <c r="F8" s="67">
        <v>8</v>
      </c>
      <c r="G8" s="67">
        <v>85</v>
      </c>
      <c r="H8" s="67" t="s">
        <v>931</v>
      </c>
      <c r="I8" s="67" t="s">
        <v>931</v>
      </c>
      <c r="J8" s="67" t="s">
        <v>931</v>
      </c>
      <c r="K8" s="67" t="s">
        <v>931</v>
      </c>
      <c r="L8" s="67" t="s">
        <v>931</v>
      </c>
      <c r="M8" s="67" t="s">
        <v>931</v>
      </c>
      <c r="N8" s="67" t="s">
        <v>931</v>
      </c>
      <c r="O8" s="67" t="s">
        <v>931</v>
      </c>
      <c r="P8" s="67" t="s">
        <v>931</v>
      </c>
      <c r="Q8" s="67">
        <f t="shared" si="0"/>
        <v>3</v>
      </c>
      <c r="R8" s="67">
        <v>2</v>
      </c>
      <c r="S8" s="67">
        <v>1</v>
      </c>
      <c r="T8" s="67">
        <f t="shared" si="0"/>
        <v>12</v>
      </c>
      <c r="U8" s="67">
        <v>2</v>
      </c>
      <c r="V8" s="67">
        <v>10</v>
      </c>
      <c r="W8" s="67">
        <f t="shared" si="0"/>
        <v>3</v>
      </c>
      <c r="X8" s="67">
        <v>0</v>
      </c>
      <c r="Y8" s="67">
        <v>3</v>
      </c>
      <c r="Z8" s="67">
        <f t="shared" si="0"/>
        <v>4</v>
      </c>
      <c r="AA8" s="67">
        <v>0</v>
      </c>
      <c r="AB8" s="67">
        <v>4</v>
      </c>
      <c r="AC8" s="67">
        <f t="shared" si="0"/>
        <v>17</v>
      </c>
      <c r="AD8" s="67">
        <v>0</v>
      </c>
      <c r="AE8" s="67">
        <v>17</v>
      </c>
      <c r="AF8" s="67">
        <f t="shared" si="0"/>
        <v>11</v>
      </c>
      <c r="AG8" s="67">
        <v>1</v>
      </c>
      <c r="AH8" s="67">
        <v>10</v>
      </c>
    </row>
    <row r="9" spans="1:37" s="56" customFormat="1" ht="12" x14ac:dyDescent="0.2">
      <c r="C9" s="9"/>
      <c r="D9" s="94"/>
      <c r="F9" s="96"/>
      <c r="H9" s="94"/>
      <c r="K9" s="96"/>
      <c r="AD9" s="15"/>
      <c r="AE9" s="15"/>
      <c r="AF9" s="15"/>
      <c r="AG9" s="15"/>
      <c r="AH9" s="23" t="s">
        <v>918</v>
      </c>
    </row>
    <row r="10" spans="1:37" ht="18" customHeight="1" x14ac:dyDescent="0.2"/>
    <row r="11" spans="1:37" s="92" customFormat="1" ht="18" customHeight="1" x14ac:dyDescent="0.2">
      <c r="A11" s="93"/>
      <c r="C11" s="93"/>
      <c r="D11" s="95"/>
      <c r="H11" s="95"/>
      <c r="K11" s="97"/>
    </row>
    <row r="12" spans="1:37" ht="18" customHeight="1" x14ac:dyDescent="0.2"/>
    <row r="13" spans="1:37" ht="18" customHeight="1" x14ac:dyDescent="0.2"/>
    <row r="14" spans="1:37" ht="18" customHeight="1" x14ac:dyDescent="0.2"/>
    <row r="15" spans="1:37" ht="18" customHeight="1" x14ac:dyDescent="0.2"/>
    <row r="16" spans="1:37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</sheetData>
  <customSheetViews>
    <customSheetView guid="{1063ECEF-C173-47D0-97AB-460E9FD2F30A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1"/>
      <headerFooter alignWithMargins="0"/>
    </customSheetView>
    <customSheetView guid="{46D118F4-1245-46F4-999F-CCEEE9677E7D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B12C10F6-D778-41E9-8AB8-DA38D33E3FE6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4"/>
      <headerFooter alignWithMargins="0"/>
    </customSheetView>
    <customSheetView guid="{DBAD1FFC-E8B6-46DF-B96B-4DA90E1986E1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5"/>
      <headerFooter alignWithMargins="0"/>
    </customSheetView>
    <customSheetView guid="{E8560C56-3BFF-43E3-BFE2-88FD83A634BD}" scale="115" showPageBreaks="1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6"/>
      <headerFooter alignWithMargins="0"/>
    </customSheetView>
    <customSheetView guid="{BC9EA3EC-B020-094C-BBAF-B8A6749D0A04}" scale="115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57B261F0-D7B9-974D-93E6-27B09951C272}" scale="115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8"/>
      <headerFooter alignWithMargins="0"/>
    </customSheetView>
    <customSheetView guid="{76A95D36-BC02-614D-9B02-580F1F25BEC1}" scale="115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9"/>
      <headerFooter alignWithMargins="0"/>
    </customSheetView>
    <customSheetView guid="{A798FD1F-3323-1349-918B-0E45F18CE6EC}" scale="115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AC13F217-7915-674D-9679-25AF22E59FB8}" scale="115" showGridLines="0" fitToPage="1" printArea="1" view="pageBreakPreview">
      <selection activeCell="B8" sqref="B8:AH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</customSheetViews>
  <mergeCells count="13">
    <mergeCell ref="A1:AH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2:A3"/>
  </mergeCells>
  <phoneticPr fontId="4"/>
  <pageMargins left="0.78740157480314965" right="0.78740157480314965" top="0.59055118110236227" bottom="0.59055118110236227" header="0.51181102362204722" footer="0.51181102362204722"/>
  <pageSetup paperSize="9" scale="86" orientation="landscape" horizontalDpi="200" verticalDpi="200" r:id="rId12"/>
  <headerFooter alignWithMargins="0"/>
  <drawing r:id="rId1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14"/>
  <sheetViews>
    <sheetView showGridLines="0" view="pageBreakPreview" zoomScaleSheetLayoutView="100" workbookViewId="0"/>
  </sheetViews>
  <sheetFormatPr defaultRowHeight="10.8" x14ac:dyDescent="0.2"/>
  <cols>
    <col min="1" max="1" width="10.109375" style="52" customWidth="1"/>
    <col min="2" max="2" width="4.21875" style="52" customWidth="1"/>
    <col min="3" max="3" width="4.21875" style="2" customWidth="1"/>
    <col min="4" max="4" width="4.21875" style="53" customWidth="1"/>
    <col min="5" max="5" width="4.21875" style="52" customWidth="1"/>
    <col min="6" max="6" width="4.21875" style="54" customWidth="1"/>
    <col min="7" max="7" width="4.21875" style="52" customWidth="1"/>
    <col min="8" max="8" width="4.21875" style="53" customWidth="1"/>
    <col min="9" max="10" width="4.21875" style="52" customWidth="1"/>
    <col min="11" max="11" width="4.21875" style="54" customWidth="1"/>
    <col min="12" max="28" width="4.21875" style="52" customWidth="1"/>
    <col min="29" max="29" width="6.21875" style="52" customWidth="1"/>
    <col min="30" max="44" width="4.33203125" style="52" customWidth="1"/>
    <col min="45" max="256" width="9" style="52" customWidth="1"/>
    <col min="257" max="257" width="10.109375" style="52" customWidth="1"/>
    <col min="258" max="284" width="4.21875" style="52" customWidth="1"/>
    <col min="285" max="285" width="6.21875" style="52" customWidth="1"/>
    <col min="286" max="300" width="4.33203125" style="52" customWidth="1"/>
    <col min="301" max="512" width="9" style="52" customWidth="1"/>
    <col min="513" max="513" width="10.109375" style="52" customWidth="1"/>
    <col min="514" max="540" width="4.21875" style="52" customWidth="1"/>
    <col min="541" max="541" width="6.21875" style="52" customWidth="1"/>
    <col min="542" max="556" width="4.33203125" style="52" customWidth="1"/>
    <col min="557" max="768" width="9" style="52" customWidth="1"/>
    <col min="769" max="769" width="10.109375" style="52" customWidth="1"/>
    <col min="770" max="796" width="4.21875" style="52" customWidth="1"/>
    <col min="797" max="797" width="6.21875" style="52" customWidth="1"/>
    <col min="798" max="812" width="4.33203125" style="52" customWidth="1"/>
    <col min="813" max="1024" width="9" style="52" customWidth="1"/>
    <col min="1025" max="1025" width="10.109375" style="52" customWidth="1"/>
    <col min="1026" max="1052" width="4.21875" style="52" customWidth="1"/>
    <col min="1053" max="1053" width="6.21875" style="52" customWidth="1"/>
    <col min="1054" max="1068" width="4.33203125" style="52" customWidth="1"/>
    <col min="1069" max="1280" width="9" style="52" customWidth="1"/>
    <col min="1281" max="1281" width="10.109375" style="52" customWidth="1"/>
    <col min="1282" max="1308" width="4.21875" style="52" customWidth="1"/>
    <col min="1309" max="1309" width="6.21875" style="52" customWidth="1"/>
    <col min="1310" max="1324" width="4.33203125" style="52" customWidth="1"/>
    <col min="1325" max="1536" width="9" style="52" customWidth="1"/>
    <col min="1537" max="1537" width="10.109375" style="52" customWidth="1"/>
    <col min="1538" max="1564" width="4.21875" style="52" customWidth="1"/>
    <col min="1565" max="1565" width="6.21875" style="52" customWidth="1"/>
    <col min="1566" max="1580" width="4.33203125" style="52" customWidth="1"/>
    <col min="1581" max="1792" width="9" style="52" customWidth="1"/>
    <col min="1793" max="1793" width="10.109375" style="52" customWidth="1"/>
    <col min="1794" max="1820" width="4.21875" style="52" customWidth="1"/>
    <col min="1821" max="1821" width="6.21875" style="52" customWidth="1"/>
    <col min="1822" max="1836" width="4.33203125" style="52" customWidth="1"/>
    <col min="1837" max="2048" width="9" style="52" customWidth="1"/>
    <col min="2049" max="2049" width="10.109375" style="52" customWidth="1"/>
    <col min="2050" max="2076" width="4.21875" style="52" customWidth="1"/>
    <col min="2077" max="2077" width="6.21875" style="52" customWidth="1"/>
    <col min="2078" max="2092" width="4.33203125" style="52" customWidth="1"/>
    <col min="2093" max="2304" width="9" style="52" customWidth="1"/>
    <col min="2305" max="2305" width="10.109375" style="52" customWidth="1"/>
    <col min="2306" max="2332" width="4.21875" style="52" customWidth="1"/>
    <col min="2333" max="2333" width="6.21875" style="52" customWidth="1"/>
    <col min="2334" max="2348" width="4.33203125" style="52" customWidth="1"/>
    <col min="2349" max="2560" width="9" style="52" customWidth="1"/>
    <col min="2561" max="2561" width="10.109375" style="52" customWidth="1"/>
    <col min="2562" max="2588" width="4.21875" style="52" customWidth="1"/>
    <col min="2589" max="2589" width="6.21875" style="52" customWidth="1"/>
    <col min="2590" max="2604" width="4.33203125" style="52" customWidth="1"/>
    <col min="2605" max="2816" width="9" style="52" customWidth="1"/>
    <col min="2817" max="2817" width="10.109375" style="52" customWidth="1"/>
    <col min="2818" max="2844" width="4.21875" style="52" customWidth="1"/>
    <col min="2845" max="2845" width="6.21875" style="52" customWidth="1"/>
    <col min="2846" max="2860" width="4.33203125" style="52" customWidth="1"/>
    <col min="2861" max="3072" width="9" style="52" customWidth="1"/>
    <col min="3073" max="3073" width="10.109375" style="52" customWidth="1"/>
    <col min="3074" max="3100" width="4.21875" style="52" customWidth="1"/>
    <col min="3101" max="3101" width="6.21875" style="52" customWidth="1"/>
    <col min="3102" max="3116" width="4.33203125" style="52" customWidth="1"/>
    <col min="3117" max="3328" width="9" style="52" customWidth="1"/>
    <col min="3329" max="3329" width="10.109375" style="52" customWidth="1"/>
    <col min="3330" max="3356" width="4.21875" style="52" customWidth="1"/>
    <col min="3357" max="3357" width="6.21875" style="52" customWidth="1"/>
    <col min="3358" max="3372" width="4.33203125" style="52" customWidth="1"/>
    <col min="3373" max="3584" width="9" style="52" customWidth="1"/>
    <col min="3585" max="3585" width="10.109375" style="52" customWidth="1"/>
    <col min="3586" max="3612" width="4.21875" style="52" customWidth="1"/>
    <col min="3613" max="3613" width="6.21875" style="52" customWidth="1"/>
    <col min="3614" max="3628" width="4.33203125" style="52" customWidth="1"/>
    <col min="3629" max="3840" width="9" style="52" customWidth="1"/>
    <col min="3841" max="3841" width="10.109375" style="52" customWidth="1"/>
    <col min="3842" max="3868" width="4.21875" style="52" customWidth="1"/>
    <col min="3869" max="3869" width="6.21875" style="52" customWidth="1"/>
    <col min="3870" max="3884" width="4.33203125" style="52" customWidth="1"/>
    <col min="3885" max="4096" width="9" style="52" customWidth="1"/>
    <col min="4097" max="4097" width="10.109375" style="52" customWidth="1"/>
    <col min="4098" max="4124" width="4.21875" style="52" customWidth="1"/>
    <col min="4125" max="4125" width="6.21875" style="52" customWidth="1"/>
    <col min="4126" max="4140" width="4.33203125" style="52" customWidth="1"/>
    <col min="4141" max="4352" width="9" style="52" customWidth="1"/>
    <col min="4353" max="4353" width="10.109375" style="52" customWidth="1"/>
    <col min="4354" max="4380" width="4.21875" style="52" customWidth="1"/>
    <col min="4381" max="4381" width="6.21875" style="52" customWidth="1"/>
    <col min="4382" max="4396" width="4.33203125" style="52" customWidth="1"/>
    <col min="4397" max="4608" width="9" style="52" customWidth="1"/>
    <col min="4609" max="4609" width="10.109375" style="52" customWidth="1"/>
    <col min="4610" max="4636" width="4.21875" style="52" customWidth="1"/>
    <col min="4637" max="4637" width="6.21875" style="52" customWidth="1"/>
    <col min="4638" max="4652" width="4.33203125" style="52" customWidth="1"/>
    <col min="4653" max="4864" width="9" style="52" customWidth="1"/>
    <col min="4865" max="4865" width="10.109375" style="52" customWidth="1"/>
    <col min="4866" max="4892" width="4.21875" style="52" customWidth="1"/>
    <col min="4893" max="4893" width="6.21875" style="52" customWidth="1"/>
    <col min="4894" max="4908" width="4.33203125" style="52" customWidth="1"/>
    <col min="4909" max="5120" width="9" style="52" customWidth="1"/>
    <col min="5121" max="5121" width="10.109375" style="52" customWidth="1"/>
    <col min="5122" max="5148" width="4.21875" style="52" customWidth="1"/>
    <col min="5149" max="5149" width="6.21875" style="52" customWidth="1"/>
    <col min="5150" max="5164" width="4.33203125" style="52" customWidth="1"/>
    <col min="5165" max="5376" width="9" style="52" customWidth="1"/>
    <col min="5377" max="5377" width="10.109375" style="52" customWidth="1"/>
    <col min="5378" max="5404" width="4.21875" style="52" customWidth="1"/>
    <col min="5405" max="5405" width="6.21875" style="52" customWidth="1"/>
    <col min="5406" max="5420" width="4.33203125" style="52" customWidth="1"/>
    <col min="5421" max="5632" width="9" style="52" customWidth="1"/>
    <col min="5633" max="5633" width="10.109375" style="52" customWidth="1"/>
    <col min="5634" max="5660" width="4.21875" style="52" customWidth="1"/>
    <col min="5661" max="5661" width="6.21875" style="52" customWidth="1"/>
    <col min="5662" max="5676" width="4.33203125" style="52" customWidth="1"/>
    <col min="5677" max="5888" width="9" style="52" customWidth="1"/>
    <col min="5889" max="5889" width="10.109375" style="52" customWidth="1"/>
    <col min="5890" max="5916" width="4.21875" style="52" customWidth="1"/>
    <col min="5917" max="5917" width="6.21875" style="52" customWidth="1"/>
    <col min="5918" max="5932" width="4.33203125" style="52" customWidth="1"/>
    <col min="5933" max="6144" width="9" style="52" customWidth="1"/>
    <col min="6145" max="6145" width="10.109375" style="52" customWidth="1"/>
    <col min="6146" max="6172" width="4.21875" style="52" customWidth="1"/>
    <col min="6173" max="6173" width="6.21875" style="52" customWidth="1"/>
    <col min="6174" max="6188" width="4.33203125" style="52" customWidth="1"/>
    <col min="6189" max="6400" width="9" style="52" customWidth="1"/>
    <col min="6401" max="6401" width="10.109375" style="52" customWidth="1"/>
    <col min="6402" max="6428" width="4.21875" style="52" customWidth="1"/>
    <col min="6429" max="6429" width="6.21875" style="52" customWidth="1"/>
    <col min="6430" max="6444" width="4.33203125" style="52" customWidth="1"/>
    <col min="6445" max="6656" width="9" style="52" customWidth="1"/>
    <col min="6657" max="6657" width="10.109375" style="52" customWidth="1"/>
    <col min="6658" max="6684" width="4.21875" style="52" customWidth="1"/>
    <col min="6685" max="6685" width="6.21875" style="52" customWidth="1"/>
    <col min="6686" max="6700" width="4.33203125" style="52" customWidth="1"/>
    <col min="6701" max="6912" width="9" style="52" customWidth="1"/>
    <col min="6913" max="6913" width="10.109375" style="52" customWidth="1"/>
    <col min="6914" max="6940" width="4.21875" style="52" customWidth="1"/>
    <col min="6941" max="6941" width="6.21875" style="52" customWidth="1"/>
    <col min="6942" max="6956" width="4.33203125" style="52" customWidth="1"/>
    <col min="6957" max="7168" width="9" style="52" customWidth="1"/>
    <col min="7169" max="7169" width="10.109375" style="52" customWidth="1"/>
    <col min="7170" max="7196" width="4.21875" style="52" customWidth="1"/>
    <col min="7197" max="7197" width="6.21875" style="52" customWidth="1"/>
    <col min="7198" max="7212" width="4.33203125" style="52" customWidth="1"/>
    <col min="7213" max="7424" width="9" style="52" customWidth="1"/>
    <col min="7425" max="7425" width="10.109375" style="52" customWidth="1"/>
    <col min="7426" max="7452" width="4.21875" style="52" customWidth="1"/>
    <col min="7453" max="7453" width="6.21875" style="52" customWidth="1"/>
    <col min="7454" max="7468" width="4.33203125" style="52" customWidth="1"/>
    <col min="7469" max="7680" width="9" style="52" customWidth="1"/>
    <col min="7681" max="7681" width="10.109375" style="52" customWidth="1"/>
    <col min="7682" max="7708" width="4.21875" style="52" customWidth="1"/>
    <col min="7709" max="7709" width="6.21875" style="52" customWidth="1"/>
    <col min="7710" max="7724" width="4.33203125" style="52" customWidth="1"/>
    <col min="7725" max="7936" width="9" style="52" customWidth="1"/>
    <col min="7937" max="7937" width="10.109375" style="52" customWidth="1"/>
    <col min="7938" max="7964" width="4.21875" style="52" customWidth="1"/>
    <col min="7965" max="7965" width="6.21875" style="52" customWidth="1"/>
    <col min="7966" max="7980" width="4.33203125" style="52" customWidth="1"/>
    <col min="7981" max="8192" width="9" style="52" customWidth="1"/>
    <col min="8193" max="8193" width="10.109375" style="52" customWidth="1"/>
    <col min="8194" max="8220" width="4.21875" style="52" customWidth="1"/>
    <col min="8221" max="8221" width="6.21875" style="52" customWidth="1"/>
    <col min="8222" max="8236" width="4.33203125" style="52" customWidth="1"/>
    <col min="8237" max="8448" width="9" style="52" customWidth="1"/>
    <col min="8449" max="8449" width="10.109375" style="52" customWidth="1"/>
    <col min="8450" max="8476" width="4.21875" style="52" customWidth="1"/>
    <col min="8477" max="8477" width="6.21875" style="52" customWidth="1"/>
    <col min="8478" max="8492" width="4.33203125" style="52" customWidth="1"/>
    <col min="8493" max="8704" width="9" style="52" customWidth="1"/>
    <col min="8705" max="8705" width="10.109375" style="52" customWidth="1"/>
    <col min="8706" max="8732" width="4.21875" style="52" customWidth="1"/>
    <col min="8733" max="8733" width="6.21875" style="52" customWidth="1"/>
    <col min="8734" max="8748" width="4.33203125" style="52" customWidth="1"/>
    <col min="8749" max="8960" width="9" style="52" customWidth="1"/>
    <col min="8961" max="8961" width="10.109375" style="52" customWidth="1"/>
    <col min="8962" max="8988" width="4.21875" style="52" customWidth="1"/>
    <col min="8989" max="8989" width="6.21875" style="52" customWidth="1"/>
    <col min="8990" max="9004" width="4.33203125" style="52" customWidth="1"/>
    <col min="9005" max="9216" width="9" style="52" customWidth="1"/>
    <col min="9217" max="9217" width="10.109375" style="52" customWidth="1"/>
    <col min="9218" max="9244" width="4.21875" style="52" customWidth="1"/>
    <col min="9245" max="9245" width="6.21875" style="52" customWidth="1"/>
    <col min="9246" max="9260" width="4.33203125" style="52" customWidth="1"/>
    <col min="9261" max="9472" width="9" style="52" customWidth="1"/>
    <col min="9473" max="9473" width="10.109375" style="52" customWidth="1"/>
    <col min="9474" max="9500" width="4.21875" style="52" customWidth="1"/>
    <col min="9501" max="9501" width="6.21875" style="52" customWidth="1"/>
    <col min="9502" max="9516" width="4.33203125" style="52" customWidth="1"/>
    <col min="9517" max="9728" width="9" style="52" customWidth="1"/>
    <col min="9729" max="9729" width="10.109375" style="52" customWidth="1"/>
    <col min="9730" max="9756" width="4.21875" style="52" customWidth="1"/>
    <col min="9757" max="9757" width="6.21875" style="52" customWidth="1"/>
    <col min="9758" max="9772" width="4.33203125" style="52" customWidth="1"/>
    <col min="9773" max="9984" width="9" style="52" customWidth="1"/>
    <col min="9985" max="9985" width="10.109375" style="52" customWidth="1"/>
    <col min="9986" max="10012" width="4.21875" style="52" customWidth="1"/>
    <col min="10013" max="10013" width="6.21875" style="52" customWidth="1"/>
    <col min="10014" max="10028" width="4.33203125" style="52" customWidth="1"/>
    <col min="10029" max="10240" width="9" style="52" customWidth="1"/>
    <col min="10241" max="10241" width="10.109375" style="52" customWidth="1"/>
    <col min="10242" max="10268" width="4.21875" style="52" customWidth="1"/>
    <col min="10269" max="10269" width="6.21875" style="52" customWidth="1"/>
    <col min="10270" max="10284" width="4.33203125" style="52" customWidth="1"/>
    <col min="10285" max="10496" width="9" style="52" customWidth="1"/>
    <col min="10497" max="10497" width="10.109375" style="52" customWidth="1"/>
    <col min="10498" max="10524" width="4.21875" style="52" customWidth="1"/>
    <col min="10525" max="10525" width="6.21875" style="52" customWidth="1"/>
    <col min="10526" max="10540" width="4.33203125" style="52" customWidth="1"/>
    <col min="10541" max="10752" width="9" style="52" customWidth="1"/>
    <col min="10753" max="10753" width="10.109375" style="52" customWidth="1"/>
    <col min="10754" max="10780" width="4.21875" style="52" customWidth="1"/>
    <col min="10781" max="10781" width="6.21875" style="52" customWidth="1"/>
    <col min="10782" max="10796" width="4.33203125" style="52" customWidth="1"/>
    <col min="10797" max="11008" width="9" style="52" customWidth="1"/>
    <col min="11009" max="11009" width="10.109375" style="52" customWidth="1"/>
    <col min="11010" max="11036" width="4.21875" style="52" customWidth="1"/>
    <col min="11037" max="11037" width="6.21875" style="52" customWidth="1"/>
    <col min="11038" max="11052" width="4.33203125" style="52" customWidth="1"/>
    <col min="11053" max="11264" width="9" style="52" customWidth="1"/>
    <col min="11265" max="11265" width="10.109375" style="52" customWidth="1"/>
    <col min="11266" max="11292" width="4.21875" style="52" customWidth="1"/>
    <col min="11293" max="11293" width="6.21875" style="52" customWidth="1"/>
    <col min="11294" max="11308" width="4.33203125" style="52" customWidth="1"/>
    <col min="11309" max="11520" width="9" style="52" customWidth="1"/>
    <col min="11521" max="11521" width="10.109375" style="52" customWidth="1"/>
    <col min="11522" max="11548" width="4.21875" style="52" customWidth="1"/>
    <col min="11549" max="11549" width="6.21875" style="52" customWidth="1"/>
    <col min="11550" max="11564" width="4.33203125" style="52" customWidth="1"/>
    <col min="11565" max="11776" width="9" style="52" customWidth="1"/>
    <col min="11777" max="11777" width="10.109375" style="52" customWidth="1"/>
    <col min="11778" max="11804" width="4.21875" style="52" customWidth="1"/>
    <col min="11805" max="11805" width="6.21875" style="52" customWidth="1"/>
    <col min="11806" max="11820" width="4.33203125" style="52" customWidth="1"/>
    <col min="11821" max="12032" width="9" style="52" customWidth="1"/>
    <col min="12033" max="12033" width="10.109375" style="52" customWidth="1"/>
    <col min="12034" max="12060" width="4.21875" style="52" customWidth="1"/>
    <col min="12061" max="12061" width="6.21875" style="52" customWidth="1"/>
    <col min="12062" max="12076" width="4.33203125" style="52" customWidth="1"/>
    <col min="12077" max="12288" width="9" style="52" customWidth="1"/>
    <col min="12289" max="12289" width="10.109375" style="52" customWidth="1"/>
    <col min="12290" max="12316" width="4.21875" style="52" customWidth="1"/>
    <col min="12317" max="12317" width="6.21875" style="52" customWidth="1"/>
    <col min="12318" max="12332" width="4.33203125" style="52" customWidth="1"/>
    <col min="12333" max="12544" width="9" style="52" customWidth="1"/>
    <col min="12545" max="12545" width="10.109375" style="52" customWidth="1"/>
    <col min="12546" max="12572" width="4.21875" style="52" customWidth="1"/>
    <col min="12573" max="12573" width="6.21875" style="52" customWidth="1"/>
    <col min="12574" max="12588" width="4.33203125" style="52" customWidth="1"/>
    <col min="12589" max="12800" width="9" style="52" customWidth="1"/>
    <col min="12801" max="12801" width="10.109375" style="52" customWidth="1"/>
    <col min="12802" max="12828" width="4.21875" style="52" customWidth="1"/>
    <col min="12829" max="12829" width="6.21875" style="52" customWidth="1"/>
    <col min="12830" max="12844" width="4.33203125" style="52" customWidth="1"/>
    <col min="12845" max="13056" width="9" style="52" customWidth="1"/>
    <col min="13057" max="13057" width="10.109375" style="52" customWidth="1"/>
    <col min="13058" max="13084" width="4.21875" style="52" customWidth="1"/>
    <col min="13085" max="13085" width="6.21875" style="52" customWidth="1"/>
    <col min="13086" max="13100" width="4.33203125" style="52" customWidth="1"/>
    <col min="13101" max="13312" width="9" style="52" customWidth="1"/>
    <col min="13313" max="13313" width="10.109375" style="52" customWidth="1"/>
    <col min="13314" max="13340" width="4.21875" style="52" customWidth="1"/>
    <col min="13341" max="13341" width="6.21875" style="52" customWidth="1"/>
    <col min="13342" max="13356" width="4.33203125" style="52" customWidth="1"/>
    <col min="13357" max="13568" width="9" style="52" customWidth="1"/>
    <col min="13569" max="13569" width="10.109375" style="52" customWidth="1"/>
    <col min="13570" max="13596" width="4.21875" style="52" customWidth="1"/>
    <col min="13597" max="13597" width="6.21875" style="52" customWidth="1"/>
    <col min="13598" max="13612" width="4.33203125" style="52" customWidth="1"/>
    <col min="13613" max="13824" width="9" style="52" customWidth="1"/>
    <col min="13825" max="13825" width="10.109375" style="52" customWidth="1"/>
    <col min="13826" max="13852" width="4.21875" style="52" customWidth="1"/>
    <col min="13853" max="13853" width="6.21875" style="52" customWidth="1"/>
    <col min="13854" max="13868" width="4.33203125" style="52" customWidth="1"/>
    <col min="13869" max="14080" width="9" style="52" customWidth="1"/>
    <col min="14081" max="14081" width="10.109375" style="52" customWidth="1"/>
    <col min="14082" max="14108" width="4.21875" style="52" customWidth="1"/>
    <col min="14109" max="14109" width="6.21875" style="52" customWidth="1"/>
    <col min="14110" max="14124" width="4.33203125" style="52" customWidth="1"/>
    <col min="14125" max="14336" width="9" style="52" customWidth="1"/>
    <col min="14337" max="14337" width="10.109375" style="52" customWidth="1"/>
    <col min="14338" max="14364" width="4.21875" style="52" customWidth="1"/>
    <col min="14365" max="14365" width="6.21875" style="52" customWidth="1"/>
    <col min="14366" max="14380" width="4.33203125" style="52" customWidth="1"/>
    <col min="14381" max="14592" width="9" style="52" customWidth="1"/>
    <col min="14593" max="14593" width="10.109375" style="52" customWidth="1"/>
    <col min="14594" max="14620" width="4.21875" style="52" customWidth="1"/>
    <col min="14621" max="14621" width="6.21875" style="52" customWidth="1"/>
    <col min="14622" max="14636" width="4.33203125" style="52" customWidth="1"/>
    <col min="14637" max="14848" width="9" style="52" customWidth="1"/>
    <col min="14849" max="14849" width="10.109375" style="52" customWidth="1"/>
    <col min="14850" max="14876" width="4.21875" style="52" customWidth="1"/>
    <col min="14877" max="14877" width="6.21875" style="52" customWidth="1"/>
    <col min="14878" max="14892" width="4.33203125" style="52" customWidth="1"/>
    <col min="14893" max="15104" width="9" style="52" customWidth="1"/>
    <col min="15105" max="15105" width="10.109375" style="52" customWidth="1"/>
    <col min="15106" max="15132" width="4.21875" style="52" customWidth="1"/>
    <col min="15133" max="15133" width="6.21875" style="52" customWidth="1"/>
    <col min="15134" max="15148" width="4.33203125" style="52" customWidth="1"/>
    <col min="15149" max="15360" width="9" style="52" customWidth="1"/>
    <col min="15361" max="15361" width="10.109375" style="52" customWidth="1"/>
    <col min="15362" max="15388" width="4.21875" style="52" customWidth="1"/>
    <col min="15389" max="15389" width="6.21875" style="52" customWidth="1"/>
    <col min="15390" max="15404" width="4.33203125" style="52" customWidth="1"/>
    <col min="15405" max="15616" width="9" style="52" customWidth="1"/>
    <col min="15617" max="15617" width="10.109375" style="52" customWidth="1"/>
    <col min="15618" max="15644" width="4.21875" style="52" customWidth="1"/>
    <col min="15645" max="15645" width="6.21875" style="52" customWidth="1"/>
    <col min="15646" max="15660" width="4.33203125" style="52" customWidth="1"/>
    <col min="15661" max="15872" width="9" style="52" customWidth="1"/>
    <col min="15873" max="15873" width="10.109375" style="52" customWidth="1"/>
    <col min="15874" max="15900" width="4.21875" style="52" customWidth="1"/>
    <col min="15901" max="15901" width="6.21875" style="52" customWidth="1"/>
    <col min="15902" max="15916" width="4.33203125" style="52" customWidth="1"/>
    <col min="15917" max="16128" width="9" style="52" customWidth="1"/>
    <col min="16129" max="16129" width="10.109375" style="52" customWidth="1"/>
    <col min="16130" max="16156" width="4.21875" style="52" customWidth="1"/>
    <col min="16157" max="16157" width="6.21875" style="52" customWidth="1"/>
    <col min="16158" max="16172" width="4.33203125" style="52" customWidth="1"/>
    <col min="16173" max="16384" width="9" style="52" customWidth="1"/>
  </cols>
  <sheetData>
    <row r="1" spans="1:28" ht="18.75" customHeight="1" x14ac:dyDescent="0.2">
      <c r="A1" s="87" t="s">
        <v>19</v>
      </c>
      <c r="U1" s="19"/>
    </row>
    <row r="2" spans="1:28" ht="12.9" customHeight="1" x14ac:dyDescent="0.15">
      <c r="A2" s="56"/>
      <c r="B2" s="56"/>
      <c r="C2" s="9"/>
      <c r="D2" s="94"/>
      <c r="E2" s="56"/>
      <c r="F2" s="96"/>
      <c r="G2" s="56"/>
      <c r="H2" s="94"/>
      <c r="I2" s="56"/>
      <c r="J2" s="56"/>
      <c r="K2" s="96"/>
      <c r="L2" s="56"/>
      <c r="M2" s="56"/>
      <c r="N2" s="56"/>
      <c r="O2" s="56"/>
      <c r="P2" s="56"/>
      <c r="Q2" s="56"/>
      <c r="R2" s="56"/>
      <c r="S2" s="56"/>
      <c r="T2" s="56"/>
      <c r="U2" s="23"/>
      <c r="V2" s="56"/>
      <c r="W2" s="56"/>
      <c r="X2" s="56"/>
      <c r="Y2" s="56"/>
      <c r="Z2" s="56"/>
      <c r="AA2" s="56"/>
      <c r="AB2" s="14" t="s">
        <v>128</v>
      </c>
    </row>
    <row r="3" spans="1:28" ht="15" customHeight="1" x14ac:dyDescent="0.2">
      <c r="A3" s="270" t="s">
        <v>449</v>
      </c>
      <c r="B3" s="303" t="s">
        <v>849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3" t="s">
        <v>900</v>
      </c>
      <c r="R3" s="304"/>
      <c r="S3" s="304"/>
      <c r="T3" s="304"/>
      <c r="U3" s="304"/>
      <c r="V3" s="304"/>
      <c r="W3" s="304"/>
      <c r="X3" s="304"/>
      <c r="Y3" s="305"/>
      <c r="Z3" s="270" t="s">
        <v>451</v>
      </c>
      <c r="AA3" s="270"/>
      <c r="AB3" s="270"/>
    </row>
    <row r="4" spans="1:28" ht="19.95" customHeight="1" x14ac:dyDescent="0.2">
      <c r="A4" s="270"/>
      <c r="B4" s="270" t="s">
        <v>895</v>
      </c>
      <c r="C4" s="270"/>
      <c r="D4" s="270"/>
      <c r="E4" s="270" t="s">
        <v>702</v>
      </c>
      <c r="F4" s="270"/>
      <c r="G4" s="270"/>
      <c r="H4" s="270" t="s">
        <v>902</v>
      </c>
      <c r="I4" s="270"/>
      <c r="J4" s="270"/>
      <c r="K4" s="270" t="s">
        <v>489</v>
      </c>
      <c r="L4" s="270"/>
      <c r="M4" s="270"/>
      <c r="N4" s="270" t="s">
        <v>752</v>
      </c>
      <c r="O4" s="270"/>
      <c r="P4" s="270"/>
      <c r="Q4" s="270" t="s">
        <v>895</v>
      </c>
      <c r="R4" s="270"/>
      <c r="S4" s="270"/>
      <c r="T4" s="270" t="s">
        <v>903</v>
      </c>
      <c r="U4" s="270"/>
      <c r="V4" s="270"/>
      <c r="W4" s="270" t="s">
        <v>904</v>
      </c>
      <c r="X4" s="270"/>
      <c r="Y4" s="270"/>
      <c r="Z4" s="270"/>
      <c r="AA4" s="270"/>
      <c r="AB4" s="270"/>
    </row>
    <row r="5" spans="1:28" ht="15" customHeight="1" x14ac:dyDescent="0.2">
      <c r="A5" s="270"/>
      <c r="B5" s="7" t="s">
        <v>514</v>
      </c>
      <c r="C5" s="7" t="s">
        <v>559</v>
      </c>
      <c r="D5" s="13" t="s">
        <v>885</v>
      </c>
      <c r="E5" s="7" t="s">
        <v>514</v>
      </c>
      <c r="F5" s="7" t="s">
        <v>559</v>
      </c>
      <c r="G5" s="13" t="s">
        <v>885</v>
      </c>
      <c r="H5" s="7" t="s">
        <v>514</v>
      </c>
      <c r="I5" s="7" t="s">
        <v>559</v>
      </c>
      <c r="J5" s="13" t="s">
        <v>885</v>
      </c>
      <c r="K5" s="7" t="s">
        <v>514</v>
      </c>
      <c r="L5" s="7" t="s">
        <v>559</v>
      </c>
      <c r="M5" s="13" t="s">
        <v>885</v>
      </c>
      <c r="N5" s="7" t="s">
        <v>514</v>
      </c>
      <c r="O5" s="7" t="s">
        <v>559</v>
      </c>
      <c r="P5" s="13" t="s">
        <v>885</v>
      </c>
      <c r="Q5" s="7" t="s">
        <v>514</v>
      </c>
      <c r="R5" s="7" t="s">
        <v>559</v>
      </c>
      <c r="S5" s="13" t="s">
        <v>885</v>
      </c>
      <c r="T5" s="7" t="s">
        <v>514</v>
      </c>
      <c r="U5" s="7" t="s">
        <v>559</v>
      </c>
      <c r="V5" s="13" t="s">
        <v>885</v>
      </c>
      <c r="W5" s="7" t="s">
        <v>514</v>
      </c>
      <c r="X5" s="7" t="s">
        <v>559</v>
      </c>
      <c r="Y5" s="13" t="s">
        <v>885</v>
      </c>
      <c r="Z5" s="7" t="s">
        <v>514</v>
      </c>
      <c r="AA5" s="7" t="s">
        <v>559</v>
      </c>
      <c r="AB5" s="13" t="s">
        <v>885</v>
      </c>
    </row>
    <row r="6" spans="1:28" ht="15" customHeight="1" x14ac:dyDescent="0.2">
      <c r="A6" s="7" t="s">
        <v>653</v>
      </c>
      <c r="B6" s="67">
        <f>SUM(C6+D6)</f>
        <v>349</v>
      </c>
      <c r="C6" s="67">
        <v>188</v>
      </c>
      <c r="D6" s="67">
        <v>161</v>
      </c>
      <c r="E6" s="67">
        <v>215</v>
      </c>
      <c r="F6" s="67">
        <v>114</v>
      </c>
      <c r="G6" s="67">
        <v>101</v>
      </c>
      <c r="H6" s="67">
        <v>130</v>
      </c>
      <c r="I6" s="67">
        <v>71</v>
      </c>
      <c r="J6" s="67">
        <v>59</v>
      </c>
      <c r="K6" s="67" t="s">
        <v>120</v>
      </c>
      <c r="L6" s="67" t="s">
        <v>120</v>
      </c>
      <c r="M6" s="67" t="s">
        <v>120</v>
      </c>
      <c r="N6" s="67">
        <v>4</v>
      </c>
      <c r="O6" s="67">
        <v>3</v>
      </c>
      <c r="P6" s="67">
        <v>1</v>
      </c>
      <c r="Q6" s="67">
        <v>69</v>
      </c>
      <c r="R6" s="67">
        <v>43</v>
      </c>
      <c r="S6" s="67">
        <v>26</v>
      </c>
      <c r="T6" s="67">
        <v>19</v>
      </c>
      <c r="U6" s="67">
        <v>13</v>
      </c>
      <c r="V6" s="67">
        <v>6</v>
      </c>
      <c r="W6" s="67">
        <v>50</v>
      </c>
      <c r="X6" s="67">
        <v>30</v>
      </c>
      <c r="Y6" s="67">
        <v>20</v>
      </c>
      <c r="Z6" s="67">
        <v>8</v>
      </c>
      <c r="AA6" s="67">
        <v>1</v>
      </c>
      <c r="AB6" s="67">
        <v>7</v>
      </c>
    </row>
    <row r="7" spans="1:28" ht="15" customHeight="1" x14ac:dyDescent="0.2">
      <c r="A7" s="7" t="s">
        <v>854</v>
      </c>
      <c r="B7" s="67">
        <f>SUM(C7+D7)</f>
        <v>439</v>
      </c>
      <c r="C7" s="67">
        <f>SUM(F7,I7,L7,O7)</f>
        <v>244</v>
      </c>
      <c r="D7" s="67">
        <f>SUM(G7,J7,M7,P7)</f>
        <v>195</v>
      </c>
      <c r="E7" s="67">
        <f>F7+G7</f>
        <v>297</v>
      </c>
      <c r="F7" s="67">
        <v>161</v>
      </c>
      <c r="G7" s="67">
        <v>136</v>
      </c>
      <c r="H7" s="67">
        <f>I7+J7</f>
        <v>142</v>
      </c>
      <c r="I7" s="67">
        <v>83</v>
      </c>
      <c r="J7" s="67">
        <v>59</v>
      </c>
      <c r="K7" s="67" t="s">
        <v>120</v>
      </c>
      <c r="L7" s="67" t="s">
        <v>120</v>
      </c>
      <c r="M7" s="67" t="s">
        <v>120</v>
      </c>
      <c r="N7" s="67" t="s">
        <v>120</v>
      </c>
      <c r="O7" s="67" t="s">
        <v>120</v>
      </c>
      <c r="P7" s="67" t="s">
        <v>120</v>
      </c>
      <c r="Q7" s="67">
        <f>SUM(R7+S7)</f>
        <v>78</v>
      </c>
      <c r="R7" s="67">
        <f>SUM(U7+X7)</f>
        <v>44</v>
      </c>
      <c r="S7" s="67">
        <f>SUM(V7+Y7)</f>
        <v>34</v>
      </c>
      <c r="T7" s="67">
        <f>SUM(U7+V7)</f>
        <v>21</v>
      </c>
      <c r="U7" s="67">
        <v>13</v>
      </c>
      <c r="V7" s="67">
        <v>8</v>
      </c>
      <c r="W7" s="67">
        <f>SUM(X7+Y7)</f>
        <v>57</v>
      </c>
      <c r="X7" s="67">
        <v>31</v>
      </c>
      <c r="Y7" s="67">
        <v>26</v>
      </c>
      <c r="Z7" s="67">
        <f>SUM(AA7+AB7)</f>
        <v>12</v>
      </c>
      <c r="AA7" s="67">
        <v>4</v>
      </c>
      <c r="AB7" s="67">
        <v>8</v>
      </c>
    </row>
    <row r="8" spans="1:28" ht="15" customHeight="1" x14ac:dyDescent="0.2">
      <c r="A8" s="7" t="s">
        <v>48</v>
      </c>
      <c r="B8" s="67">
        <v>439</v>
      </c>
      <c r="C8" s="67">
        <v>253</v>
      </c>
      <c r="D8" s="67">
        <v>186</v>
      </c>
      <c r="E8" s="67">
        <v>175</v>
      </c>
      <c r="F8" s="67">
        <v>100</v>
      </c>
      <c r="G8" s="67">
        <v>75</v>
      </c>
      <c r="H8" s="67">
        <v>264</v>
      </c>
      <c r="I8" s="67">
        <v>153</v>
      </c>
      <c r="J8" s="67">
        <v>111</v>
      </c>
      <c r="K8" s="67" t="s">
        <v>120</v>
      </c>
      <c r="L8" s="67" t="s">
        <v>120</v>
      </c>
      <c r="M8" s="67" t="s">
        <v>120</v>
      </c>
      <c r="N8" s="67" t="s">
        <v>120</v>
      </c>
      <c r="O8" s="67" t="s">
        <v>120</v>
      </c>
      <c r="P8" s="67" t="s">
        <v>120</v>
      </c>
      <c r="Q8" s="67">
        <v>85</v>
      </c>
      <c r="R8" s="67">
        <v>55</v>
      </c>
      <c r="S8" s="67">
        <v>30</v>
      </c>
      <c r="T8" s="67">
        <v>21</v>
      </c>
      <c r="U8" s="67">
        <v>13</v>
      </c>
      <c r="V8" s="67">
        <v>8</v>
      </c>
      <c r="W8" s="67">
        <v>64</v>
      </c>
      <c r="X8" s="67">
        <v>42</v>
      </c>
      <c r="Y8" s="67">
        <v>22</v>
      </c>
      <c r="Z8" s="67">
        <v>12</v>
      </c>
      <c r="AA8" s="67">
        <v>3</v>
      </c>
      <c r="AB8" s="67">
        <v>9</v>
      </c>
    </row>
    <row r="9" spans="1:28" ht="15" customHeight="1" x14ac:dyDescent="0.2">
      <c r="A9" s="7" t="s">
        <v>430</v>
      </c>
      <c r="B9" s="67">
        <v>369</v>
      </c>
      <c r="C9" s="67">
        <v>218</v>
      </c>
      <c r="D9" s="67">
        <v>151</v>
      </c>
      <c r="E9" s="67">
        <v>220</v>
      </c>
      <c r="F9" s="67">
        <v>125</v>
      </c>
      <c r="G9" s="67">
        <v>95</v>
      </c>
      <c r="H9" s="67">
        <v>149</v>
      </c>
      <c r="I9" s="67">
        <v>93</v>
      </c>
      <c r="J9" s="67">
        <v>56</v>
      </c>
      <c r="K9" s="67" t="s">
        <v>120</v>
      </c>
      <c r="L9" s="67" t="s">
        <v>120</v>
      </c>
      <c r="M9" s="67" t="s">
        <v>120</v>
      </c>
      <c r="N9" s="67" t="s">
        <v>120</v>
      </c>
      <c r="O9" s="67" t="s">
        <v>120</v>
      </c>
      <c r="P9" s="67" t="s">
        <v>120</v>
      </c>
      <c r="Q9" s="67">
        <v>81</v>
      </c>
      <c r="R9" s="67">
        <v>49</v>
      </c>
      <c r="S9" s="67">
        <v>32</v>
      </c>
      <c r="T9" s="67">
        <v>19</v>
      </c>
      <c r="U9" s="67">
        <v>10</v>
      </c>
      <c r="V9" s="67">
        <v>9</v>
      </c>
      <c r="W9" s="67">
        <v>62</v>
      </c>
      <c r="X9" s="67">
        <v>39</v>
      </c>
      <c r="Y9" s="67">
        <v>23</v>
      </c>
      <c r="Z9" s="67">
        <v>11</v>
      </c>
      <c r="AA9" s="67">
        <v>2</v>
      </c>
      <c r="AB9" s="67">
        <v>9</v>
      </c>
    </row>
    <row r="10" spans="1:28" ht="15" customHeight="1" x14ac:dyDescent="0.2">
      <c r="A10" s="7" t="s">
        <v>714</v>
      </c>
      <c r="B10" s="186">
        <f>SUM(C10:D10)</f>
        <v>408</v>
      </c>
      <c r="C10" s="186">
        <f>SUMIF($E$5:$P$5,$C$5,E10:P10)</f>
        <v>233</v>
      </c>
      <c r="D10" s="186">
        <f>SUMIF($E$5:$P$5,$D$5,E10:P10)</f>
        <v>175</v>
      </c>
      <c r="E10" s="186">
        <f>SUM(F10:G10)</f>
        <v>186</v>
      </c>
      <c r="F10" s="186">
        <v>105</v>
      </c>
      <c r="G10" s="186">
        <v>81</v>
      </c>
      <c r="H10" s="186">
        <f>SUM(I10:J10)</f>
        <v>222</v>
      </c>
      <c r="I10" s="186">
        <v>128</v>
      </c>
      <c r="J10" s="186">
        <v>94</v>
      </c>
      <c r="K10" s="186" t="s">
        <v>930</v>
      </c>
      <c r="L10" s="186" t="s">
        <v>930</v>
      </c>
      <c r="M10" s="186" t="s">
        <v>930</v>
      </c>
      <c r="N10" s="186" t="s">
        <v>930</v>
      </c>
      <c r="O10" s="186" t="s">
        <v>930</v>
      </c>
      <c r="P10" s="186" t="s">
        <v>930</v>
      </c>
      <c r="Q10" s="186">
        <f>SUM(R10:S10)</f>
        <v>98</v>
      </c>
      <c r="R10" s="186">
        <f>SUM(U10,X10)</f>
        <v>57</v>
      </c>
      <c r="S10" s="186">
        <f>SUM(V10,Y10)</f>
        <v>41</v>
      </c>
      <c r="T10" s="186">
        <f>SUM(U10:V10)</f>
        <v>21</v>
      </c>
      <c r="U10" s="186">
        <v>8</v>
      </c>
      <c r="V10" s="186">
        <v>13</v>
      </c>
      <c r="W10" s="186">
        <f>SUM(X10:Y10)</f>
        <v>77</v>
      </c>
      <c r="X10" s="186">
        <v>49</v>
      </c>
      <c r="Y10" s="186">
        <v>28</v>
      </c>
      <c r="Z10" s="186">
        <f>SUM(AA10:AB10)</f>
        <v>9</v>
      </c>
      <c r="AA10" s="186">
        <v>3</v>
      </c>
      <c r="AB10" s="186">
        <v>6</v>
      </c>
    </row>
    <row r="11" spans="1:28" ht="15" customHeight="1" x14ac:dyDescent="0.2">
      <c r="AB11" s="23" t="s">
        <v>123</v>
      </c>
    </row>
    <row r="12" spans="1:28" ht="15" customHeight="1" x14ac:dyDescent="0.2"/>
    <row r="13" spans="1:28" ht="15" customHeight="1" x14ac:dyDescent="0.2"/>
    <row r="14" spans="1:28" ht="15" customHeight="1" x14ac:dyDescent="0.2"/>
    <row r="15" spans="1:28" ht="15" customHeight="1" x14ac:dyDescent="0.2"/>
    <row r="16" spans="1:2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</sheetData>
  <customSheetViews>
    <customSheetView guid="{1063ECEF-C173-47D0-97AB-460E9FD2F30A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46D118F4-1245-46F4-999F-CCEEE9677E7D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5A5EAF48-D8CD-5448-AD18-96BC769A9110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DBAD1FFC-E8B6-46DF-B96B-4DA90E1986E1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5"/>
      <headerFooter alignWithMargins="0"/>
    </customSheetView>
    <customSheetView guid="{E8560C56-3BFF-43E3-BFE2-88FD83A634BD}" scale="85" showPageBreaks="1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BC9EA3EC-B020-094C-BBAF-B8A6749D0A04}" scale="85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57B261F0-D7B9-974D-93E6-27B09951C272}" scale="85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76A95D36-BC02-614D-9B02-580F1F25BEC1}" scale="85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798FD1F-3323-1349-918B-0E45F18CE6EC}" scale="85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AC13F217-7915-674D-9679-25AF22E59FB8}" scale="85" showGridLines="0" printArea="1" view="pageBreakPreview">
      <selection activeCell="B10" sqref="B10:AB10"/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12">
    <mergeCell ref="A3:A5"/>
    <mergeCell ref="Z3:AB4"/>
    <mergeCell ref="B3:P3"/>
    <mergeCell ref="Q3:Y3"/>
    <mergeCell ref="B4:D4"/>
    <mergeCell ref="E4:G4"/>
    <mergeCell ref="H4:J4"/>
    <mergeCell ref="K4:M4"/>
    <mergeCell ref="N4:P4"/>
    <mergeCell ref="Q4:S4"/>
    <mergeCell ref="T4:V4"/>
    <mergeCell ref="W4:Y4"/>
  </mergeCells>
  <phoneticPr fontId="4"/>
  <pageMargins left="0.7" right="0.7" top="0.75" bottom="0.75" header="0.3" footer="0.3"/>
  <pageSetup paperSize="9" orientation="landscape" horizontalDpi="200" verticalDpi="200" r:id="rId1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H120"/>
  <sheetViews>
    <sheetView showGridLines="0" view="pageBreakPreview" zoomScaleSheetLayoutView="100" workbookViewId="0">
      <selection sqref="A1:AH1"/>
    </sheetView>
  </sheetViews>
  <sheetFormatPr defaultRowHeight="10.8" x14ac:dyDescent="0.2"/>
  <cols>
    <col min="1" max="1" width="10.109375" style="52" customWidth="1"/>
    <col min="2" max="2" width="3.77734375" style="52" customWidth="1"/>
    <col min="3" max="3" width="3.77734375" style="2" customWidth="1"/>
    <col min="4" max="4" width="3.77734375" style="53" customWidth="1"/>
    <col min="5" max="5" width="3.77734375" style="52" customWidth="1"/>
    <col min="6" max="6" width="3.77734375" style="54" customWidth="1"/>
    <col min="7" max="7" width="3.77734375" style="52" customWidth="1"/>
    <col min="8" max="8" width="3.77734375" style="53" customWidth="1"/>
    <col min="9" max="10" width="3.77734375" style="52" customWidth="1"/>
    <col min="11" max="11" width="3.77734375" style="54" customWidth="1"/>
    <col min="12" max="34" width="3.77734375" style="52" customWidth="1"/>
    <col min="35" max="37" width="4.33203125" style="52" customWidth="1"/>
    <col min="38" max="256" width="9" style="52" customWidth="1"/>
    <col min="257" max="257" width="10.109375" style="52" customWidth="1"/>
    <col min="258" max="290" width="3.77734375" style="52" customWidth="1"/>
    <col min="291" max="293" width="4.33203125" style="52" customWidth="1"/>
    <col min="294" max="512" width="9" style="52" customWidth="1"/>
    <col min="513" max="513" width="10.109375" style="52" customWidth="1"/>
    <col min="514" max="546" width="3.77734375" style="52" customWidth="1"/>
    <col min="547" max="549" width="4.33203125" style="52" customWidth="1"/>
    <col min="550" max="768" width="9" style="52" customWidth="1"/>
    <col min="769" max="769" width="10.109375" style="52" customWidth="1"/>
    <col min="770" max="802" width="3.77734375" style="52" customWidth="1"/>
    <col min="803" max="805" width="4.33203125" style="52" customWidth="1"/>
    <col min="806" max="1024" width="9" style="52" customWidth="1"/>
    <col min="1025" max="1025" width="10.109375" style="52" customWidth="1"/>
    <col min="1026" max="1058" width="3.77734375" style="52" customWidth="1"/>
    <col min="1059" max="1061" width="4.33203125" style="52" customWidth="1"/>
    <col min="1062" max="1280" width="9" style="52" customWidth="1"/>
    <col min="1281" max="1281" width="10.109375" style="52" customWidth="1"/>
    <col min="1282" max="1314" width="3.77734375" style="52" customWidth="1"/>
    <col min="1315" max="1317" width="4.33203125" style="52" customWidth="1"/>
    <col min="1318" max="1536" width="9" style="52" customWidth="1"/>
    <col min="1537" max="1537" width="10.109375" style="52" customWidth="1"/>
    <col min="1538" max="1570" width="3.77734375" style="52" customWidth="1"/>
    <col min="1571" max="1573" width="4.33203125" style="52" customWidth="1"/>
    <col min="1574" max="1792" width="9" style="52" customWidth="1"/>
    <col min="1793" max="1793" width="10.109375" style="52" customWidth="1"/>
    <col min="1794" max="1826" width="3.77734375" style="52" customWidth="1"/>
    <col min="1827" max="1829" width="4.33203125" style="52" customWidth="1"/>
    <col min="1830" max="2048" width="9" style="52" customWidth="1"/>
    <col min="2049" max="2049" width="10.109375" style="52" customWidth="1"/>
    <col min="2050" max="2082" width="3.77734375" style="52" customWidth="1"/>
    <col min="2083" max="2085" width="4.33203125" style="52" customWidth="1"/>
    <col min="2086" max="2304" width="9" style="52" customWidth="1"/>
    <col min="2305" max="2305" width="10.109375" style="52" customWidth="1"/>
    <col min="2306" max="2338" width="3.77734375" style="52" customWidth="1"/>
    <col min="2339" max="2341" width="4.33203125" style="52" customWidth="1"/>
    <col min="2342" max="2560" width="9" style="52" customWidth="1"/>
    <col min="2561" max="2561" width="10.109375" style="52" customWidth="1"/>
    <col min="2562" max="2594" width="3.77734375" style="52" customWidth="1"/>
    <col min="2595" max="2597" width="4.33203125" style="52" customWidth="1"/>
    <col min="2598" max="2816" width="9" style="52" customWidth="1"/>
    <col min="2817" max="2817" width="10.109375" style="52" customWidth="1"/>
    <col min="2818" max="2850" width="3.77734375" style="52" customWidth="1"/>
    <col min="2851" max="2853" width="4.33203125" style="52" customWidth="1"/>
    <col min="2854" max="3072" width="9" style="52" customWidth="1"/>
    <col min="3073" max="3073" width="10.109375" style="52" customWidth="1"/>
    <col min="3074" max="3106" width="3.77734375" style="52" customWidth="1"/>
    <col min="3107" max="3109" width="4.33203125" style="52" customWidth="1"/>
    <col min="3110" max="3328" width="9" style="52" customWidth="1"/>
    <col min="3329" max="3329" width="10.109375" style="52" customWidth="1"/>
    <col min="3330" max="3362" width="3.77734375" style="52" customWidth="1"/>
    <col min="3363" max="3365" width="4.33203125" style="52" customWidth="1"/>
    <col min="3366" max="3584" width="9" style="52" customWidth="1"/>
    <col min="3585" max="3585" width="10.109375" style="52" customWidth="1"/>
    <col min="3586" max="3618" width="3.77734375" style="52" customWidth="1"/>
    <col min="3619" max="3621" width="4.33203125" style="52" customWidth="1"/>
    <col min="3622" max="3840" width="9" style="52" customWidth="1"/>
    <col min="3841" max="3841" width="10.109375" style="52" customWidth="1"/>
    <col min="3842" max="3874" width="3.77734375" style="52" customWidth="1"/>
    <col min="3875" max="3877" width="4.33203125" style="52" customWidth="1"/>
    <col min="3878" max="4096" width="9" style="52" customWidth="1"/>
    <col min="4097" max="4097" width="10.109375" style="52" customWidth="1"/>
    <col min="4098" max="4130" width="3.77734375" style="52" customWidth="1"/>
    <col min="4131" max="4133" width="4.33203125" style="52" customWidth="1"/>
    <col min="4134" max="4352" width="9" style="52" customWidth="1"/>
    <col min="4353" max="4353" width="10.109375" style="52" customWidth="1"/>
    <col min="4354" max="4386" width="3.77734375" style="52" customWidth="1"/>
    <col min="4387" max="4389" width="4.33203125" style="52" customWidth="1"/>
    <col min="4390" max="4608" width="9" style="52" customWidth="1"/>
    <col min="4609" max="4609" width="10.109375" style="52" customWidth="1"/>
    <col min="4610" max="4642" width="3.77734375" style="52" customWidth="1"/>
    <col min="4643" max="4645" width="4.33203125" style="52" customWidth="1"/>
    <col min="4646" max="4864" width="9" style="52" customWidth="1"/>
    <col min="4865" max="4865" width="10.109375" style="52" customWidth="1"/>
    <col min="4866" max="4898" width="3.77734375" style="52" customWidth="1"/>
    <col min="4899" max="4901" width="4.33203125" style="52" customWidth="1"/>
    <col min="4902" max="5120" width="9" style="52" customWidth="1"/>
    <col min="5121" max="5121" width="10.109375" style="52" customWidth="1"/>
    <col min="5122" max="5154" width="3.77734375" style="52" customWidth="1"/>
    <col min="5155" max="5157" width="4.33203125" style="52" customWidth="1"/>
    <col min="5158" max="5376" width="9" style="52" customWidth="1"/>
    <col min="5377" max="5377" width="10.109375" style="52" customWidth="1"/>
    <col min="5378" max="5410" width="3.77734375" style="52" customWidth="1"/>
    <col min="5411" max="5413" width="4.33203125" style="52" customWidth="1"/>
    <col min="5414" max="5632" width="9" style="52" customWidth="1"/>
    <col min="5633" max="5633" width="10.109375" style="52" customWidth="1"/>
    <col min="5634" max="5666" width="3.77734375" style="52" customWidth="1"/>
    <col min="5667" max="5669" width="4.33203125" style="52" customWidth="1"/>
    <col min="5670" max="5888" width="9" style="52" customWidth="1"/>
    <col min="5889" max="5889" width="10.109375" style="52" customWidth="1"/>
    <col min="5890" max="5922" width="3.77734375" style="52" customWidth="1"/>
    <col min="5923" max="5925" width="4.33203125" style="52" customWidth="1"/>
    <col min="5926" max="6144" width="9" style="52" customWidth="1"/>
    <col min="6145" max="6145" width="10.109375" style="52" customWidth="1"/>
    <col min="6146" max="6178" width="3.77734375" style="52" customWidth="1"/>
    <col min="6179" max="6181" width="4.33203125" style="52" customWidth="1"/>
    <col min="6182" max="6400" width="9" style="52" customWidth="1"/>
    <col min="6401" max="6401" width="10.109375" style="52" customWidth="1"/>
    <col min="6402" max="6434" width="3.77734375" style="52" customWidth="1"/>
    <col min="6435" max="6437" width="4.33203125" style="52" customWidth="1"/>
    <col min="6438" max="6656" width="9" style="52" customWidth="1"/>
    <col min="6657" max="6657" width="10.109375" style="52" customWidth="1"/>
    <col min="6658" max="6690" width="3.77734375" style="52" customWidth="1"/>
    <col min="6691" max="6693" width="4.33203125" style="52" customWidth="1"/>
    <col min="6694" max="6912" width="9" style="52" customWidth="1"/>
    <col min="6913" max="6913" width="10.109375" style="52" customWidth="1"/>
    <col min="6914" max="6946" width="3.77734375" style="52" customWidth="1"/>
    <col min="6947" max="6949" width="4.33203125" style="52" customWidth="1"/>
    <col min="6950" max="7168" width="9" style="52" customWidth="1"/>
    <col min="7169" max="7169" width="10.109375" style="52" customWidth="1"/>
    <col min="7170" max="7202" width="3.77734375" style="52" customWidth="1"/>
    <col min="7203" max="7205" width="4.33203125" style="52" customWidth="1"/>
    <col min="7206" max="7424" width="9" style="52" customWidth="1"/>
    <col min="7425" max="7425" width="10.109375" style="52" customWidth="1"/>
    <col min="7426" max="7458" width="3.77734375" style="52" customWidth="1"/>
    <col min="7459" max="7461" width="4.33203125" style="52" customWidth="1"/>
    <col min="7462" max="7680" width="9" style="52" customWidth="1"/>
    <col min="7681" max="7681" width="10.109375" style="52" customWidth="1"/>
    <col min="7682" max="7714" width="3.77734375" style="52" customWidth="1"/>
    <col min="7715" max="7717" width="4.33203125" style="52" customWidth="1"/>
    <col min="7718" max="7936" width="9" style="52" customWidth="1"/>
    <col min="7937" max="7937" width="10.109375" style="52" customWidth="1"/>
    <col min="7938" max="7970" width="3.77734375" style="52" customWidth="1"/>
    <col min="7971" max="7973" width="4.33203125" style="52" customWidth="1"/>
    <col min="7974" max="8192" width="9" style="52" customWidth="1"/>
    <col min="8193" max="8193" width="10.109375" style="52" customWidth="1"/>
    <col min="8194" max="8226" width="3.77734375" style="52" customWidth="1"/>
    <col min="8227" max="8229" width="4.33203125" style="52" customWidth="1"/>
    <col min="8230" max="8448" width="9" style="52" customWidth="1"/>
    <col min="8449" max="8449" width="10.109375" style="52" customWidth="1"/>
    <col min="8450" max="8482" width="3.77734375" style="52" customWidth="1"/>
    <col min="8483" max="8485" width="4.33203125" style="52" customWidth="1"/>
    <col min="8486" max="8704" width="9" style="52" customWidth="1"/>
    <col min="8705" max="8705" width="10.109375" style="52" customWidth="1"/>
    <col min="8706" max="8738" width="3.77734375" style="52" customWidth="1"/>
    <col min="8739" max="8741" width="4.33203125" style="52" customWidth="1"/>
    <col min="8742" max="8960" width="9" style="52" customWidth="1"/>
    <col min="8961" max="8961" width="10.109375" style="52" customWidth="1"/>
    <col min="8962" max="8994" width="3.77734375" style="52" customWidth="1"/>
    <col min="8995" max="8997" width="4.33203125" style="52" customWidth="1"/>
    <col min="8998" max="9216" width="9" style="52" customWidth="1"/>
    <col min="9217" max="9217" width="10.109375" style="52" customWidth="1"/>
    <col min="9218" max="9250" width="3.77734375" style="52" customWidth="1"/>
    <col min="9251" max="9253" width="4.33203125" style="52" customWidth="1"/>
    <col min="9254" max="9472" width="9" style="52" customWidth="1"/>
    <col min="9473" max="9473" width="10.109375" style="52" customWidth="1"/>
    <col min="9474" max="9506" width="3.77734375" style="52" customWidth="1"/>
    <col min="9507" max="9509" width="4.33203125" style="52" customWidth="1"/>
    <col min="9510" max="9728" width="9" style="52" customWidth="1"/>
    <col min="9729" max="9729" width="10.109375" style="52" customWidth="1"/>
    <col min="9730" max="9762" width="3.77734375" style="52" customWidth="1"/>
    <col min="9763" max="9765" width="4.33203125" style="52" customWidth="1"/>
    <col min="9766" max="9984" width="9" style="52" customWidth="1"/>
    <col min="9985" max="9985" width="10.109375" style="52" customWidth="1"/>
    <col min="9986" max="10018" width="3.77734375" style="52" customWidth="1"/>
    <col min="10019" max="10021" width="4.33203125" style="52" customWidth="1"/>
    <col min="10022" max="10240" width="9" style="52" customWidth="1"/>
    <col min="10241" max="10241" width="10.109375" style="52" customWidth="1"/>
    <col min="10242" max="10274" width="3.77734375" style="52" customWidth="1"/>
    <col min="10275" max="10277" width="4.33203125" style="52" customWidth="1"/>
    <col min="10278" max="10496" width="9" style="52" customWidth="1"/>
    <col min="10497" max="10497" width="10.109375" style="52" customWidth="1"/>
    <col min="10498" max="10530" width="3.77734375" style="52" customWidth="1"/>
    <col min="10531" max="10533" width="4.33203125" style="52" customWidth="1"/>
    <col min="10534" max="10752" width="9" style="52" customWidth="1"/>
    <col min="10753" max="10753" width="10.109375" style="52" customWidth="1"/>
    <col min="10754" max="10786" width="3.77734375" style="52" customWidth="1"/>
    <col min="10787" max="10789" width="4.33203125" style="52" customWidth="1"/>
    <col min="10790" max="11008" width="9" style="52" customWidth="1"/>
    <col min="11009" max="11009" width="10.109375" style="52" customWidth="1"/>
    <col min="11010" max="11042" width="3.77734375" style="52" customWidth="1"/>
    <col min="11043" max="11045" width="4.33203125" style="52" customWidth="1"/>
    <col min="11046" max="11264" width="9" style="52" customWidth="1"/>
    <col min="11265" max="11265" width="10.109375" style="52" customWidth="1"/>
    <col min="11266" max="11298" width="3.77734375" style="52" customWidth="1"/>
    <col min="11299" max="11301" width="4.33203125" style="52" customWidth="1"/>
    <col min="11302" max="11520" width="9" style="52" customWidth="1"/>
    <col min="11521" max="11521" width="10.109375" style="52" customWidth="1"/>
    <col min="11522" max="11554" width="3.77734375" style="52" customWidth="1"/>
    <col min="11555" max="11557" width="4.33203125" style="52" customWidth="1"/>
    <col min="11558" max="11776" width="9" style="52" customWidth="1"/>
    <col min="11777" max="11777" width="10.109375" style="52" customWidth="1"/>
    <col min="11778" max="11810" width="3.77734375" style="52" customWidth="1"/>
    <col min="11811" max="11813" width="4.33203125" style="52" customWidth="1"/>
    <col min="11814" max="12032" width="9" style="52" customWidth="1"/>
    <col min="12033" max="12033" width="10.109375" style="52" customWidth="1"/>
    <col min="12034" max="12066" width="3.77734375" style="52" customWidth="1"/>
    <col min="12067" max="12069" width="4.33203125" style="52" customWidth="1"/>
    <col min="12070" max="12288" width="9" style="52" customWidth="1"/>
    <col min="12289" max="12289" width="10.109375" style="52" customWidth="1"/>
    <col min="12290" max="12322" width="3.77734375" style="52" customWidth="1"/>
    <col min="12323" max="12325" width="4.33203125" style="52" customWidth="1"/>
    <col min="12326" max="12544" width="9" style="52" customWidth="1"/>
    <col min="12545" max="12545" width="10.109375" style="52" customWidth="1"/>
    <col min="12546" max="12578" width="3.77734375" style="52" customWidth="1"/>
    <col min="12579" max="12581" width="4.33203125" style="52" customWidth="1"/>
    <col min="12582" max="12800" width="9" style="52" customWidth="1"/>
    <col min="12801" max="12801" width="10.109375" style="52" customWidth="1"/>
    <col min="12802" max="12834" width="3.77734375" style="52" customWidth="1"/>
    <col min="12835" max="12837" width="4.33203125" style="52" customWidth="1"/>
    <col min="12838" max="13056" width="9" style="52" customWidth="1"/>
    <col min="13057" max="13057" width="10.109375" style="52" customWidth="1"/>
    <col min="13058" max="13090" width="3.77734375" style="52" customWidth="1"/>
    <col min="13091" max="13093" width="4.33203125" style="52" customWidth="1"/>
    <col min="13094" max="13312" width="9" style="52" customWidth="1"/>
    <col min="13313" max="13313" width="10.109375" style="52" customWidth="1"/>
    <col min="13314" max="13346" width="3.77734375" style="52" customWidth="1"/>
    <col min="13347" max="13349" width="4.33203125" style="52" customWidth="1"/>
    <col min="13350" max="13568" width="9" style="52" customWidth="1"/>
    <col min="13569" max="13569" width="10.109375" style="52" customWidth="1"/>
    <col min="13570" max="13602" width="3.77734375" style="52" customWidth="1"/>
    <col min="13603" max="13605" width="4.33203125" style="52" customWidth="1"/>
    <col min="13606" max="13824" width="9" style="52" customWidth="1"/>
    <col min="13825" max="13825" width="10.109375" style="52" customWidth="1"/>
    <col min="13826" max="13858" width="3.77734375" style="52" customWidth="1"/>
    <col min="13859" max="13861" width="4.33203125" style="52" customWidth="1"/>
    <col min="13862" max="14080" width="9" style="52" customWidth="1"/>
    <col min="14081" max="14081" width="10.109375" style="52" customWidth="1"/>
    <col min="14082" max="14114" width="3.77734375" style="52" customWidth="1"/>
    <col min="14115" max="14117" width="4.33203125" style="52" customWidth="1"/>
    <col min="14118" max="14336" width="9" style="52" customWidth="1"/>
    <col min="14337" max="14337" width="10.109375" style="52" customWidth="1"/>
    <col min="14338" max="14370" width="3.77734375" style="52" customWidth="1"/>
    <col min="14371" max="14373" width="4.33203125" style="52" customWidth="1"/>
    <col min="14374" max="14592" width="9" style="52" customWidth="1"/>
    <col min="14593" max="14593" width="10.109375" style="52" customWidth="1"/>
    <col min="14594" max="14626" width="3.77734375" style="52" customWidth="1"/>
    <col min="14627" max="14629" width="4.33203125" style="52" customWidth="1"/>
    <col min="14630" max="14848" width="9" style="52" customWidth="1"/>
    <col min="14849" max="14849" width="10.109375" style="52" customWidth="1"/>
    <col min="14850" max="14882" width="3.77734375" style="52" customWidth="1"/>
    <col min="14883" max="14885" width="4.33203125" style="52" customWidth="1"/>
    <col min="14886" max="15104" width="9" style="52" customWidth="1"/>
    <col min="15105" max="15105" width="10.109375" style="52" customWidth="1"/>
    <col min="15106" max="15138" width="3.77734375" style="52" customWidth="1"/>
    <col min="15139" max="15141" width="4.33203125" style="52" customWidth="1"/>
    <col min="15142" max="15360" width="9" style="52" customWidth="1"/>
    <col min="15361" max="15361" width="10.109375" style="52" customWidth="1"/>
    <col min="15362" max="15394" width="3.77734375" style="52" customWidth="1"/>
    <col min="15395" max="15397" width="4.33203125" style="52" customWidth="1"/>
    <col min="15398" max="15616" width="9" style="52" customWidth="1"/>
    <col min="15617" max="15617" width="10.109375" style="52" customWidth="1"/>
    <col min="15618" max="15650" width="3.77734375" style="52" customWidth="1"/>
    <col min="15651" max="15653" width="4.33203125" style="52" customWidth="1"/>
    <col min="15654" max="15872" width="9" style="52" customWidth="1"/>
    <col min="15873" max="15873" width="10.109375" style="52" customWidth="1"/>
    <col min="15874" max="15906" width="3.77734375" style="52" customWidth="1"/>
    <col min="15907" max="15909" width="4.33203125" style="52" customWidth="1"/>
    <col min="15910" max="16128" width="9" style="52" customWidth="1"/>
    <col min="16129" max="16129" width="10.109375" style="52" customWidth="1"/>
    <col min="16130" max="16162" width="3.77734375" style="52" customWidth="1"/>
    <col min="16163" max="16165" width="4.33203125" style="52" customWidth="1"/>
    <col min="16166" max="16384" width="9" style="52" customWidth="1"/>
  </cols>
  <sheetData>
    <row r="1" spans="1:34" ht="12.9" customHeight="1" x14ac:dyDescent="0.2">
      <c r="A1" s="306" t="s">
        <v>905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</row>
    <row r="2" spans="1:34" ht="14.1" customHeight="1" x14ac:dyDescent="0.15">
      <c r="A2" s="270" t="s">
        <v>449</v>
      </c>
      <c r="B2" s="270" t="s">
        <v>649</v>
      </c>
      <c r="C2" s="270"/>
      <c r="D2" s="270"/>
      <c r="E2" s="263" t="s">
        <v>757</v>
      </c>
      <c r="F2" s="263"/>
      <c r="G2" s="310" t="s">
        <v>132</v>
      </c>
      <c r="H2" s="263"/>
      <c r="I2" s="310" t="s">
        <v>751</v>
      </c>
      <c r="J2" s="263"/>
      <c r="K2" s="263" t="s">
        <v>394</v>
      </c>
      <c r="L2" s="263"/>
      <c r="M2" s="263" t="s">
        <v>877</v>
      </c>
      <c r="N2" s="263"/>
      <c r="O2" s="263" t="s">
        <v>878</v>
      </c>
      <c r="P2" s="263"/>
      <c r="Q2" s="310" t="s">
        <v>268</v>
      </c>
      <c r="R2" s="263"/>
      <c r="S2" s="310" t="s">
        <v>143</v>
      </c>
      <c r="T2" s="263"/>
      <c r="U2" s="263" t="s">
        <v>475</v>
      </c>
      <c r="V2" s="263"/>
      <c r="W2" s="310" t="s">
        <v>445</v>
      </c>
      <c r="X2" s="263"/>
      <c r="Y2" s="312" t="s">
        <v>901</v>
      </c>
      <c r="Z2" s="313"/>
      <c r="AA2" s="311" t="s">
        <v>682</v>
      </c>
      <c r="AB2" s="311"/>
      <c r="AC2" s="263" t="s">
        <v>883</v>
      </c>
      <c r="AD2" s="263"/>
      <c r="AE2" s="310" t="s">
        <v>616</v>
      </c>
      <c r="AF2" s="310"/>
      <c r="AG2" s="263" t="s">
        <v>906</v>
      </c>
      <c r="AH2" s="263"/>
    </row>
    <row r="3" spans="1:34" ht="14.1" customHeight="1" x14ac:dyDescent="0.2">
      <c r="A3" s="270"/>
      <c r="B3" s="270"/>
      <c r="C3" s="270"/>
      <c r="D3" s="270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314" t="s">
        <v>907</v>
      </c>
      <c r="Z3" s="315"/>
      <c r="AA3" s="311"/>
      <c r="AB3" s="311"/>
      <c r="AC3" s="263"/>
      <c r="AD3" s="263"/>
      <c r="AE3" s="310"/>
      <c r="AF3" s="310"/>
      <c r="AG3" s="263"/>
      <c r="AH3" s="263"/>
    </row>
    <row r="4" spans="1:34" ht="15" customHeight="1" x14ac:dyDescent="0.2">
      <c r="A4" s="270"/>
      <c r="B4" s="7" t="s">
        <v>514</v>
      </c>
      <c r="C4" s="7" t="s">
        <v>559</v>
      </c>
      <c r="D4" s="13" t="s">
        <v>885</v>
      </c>
      <c r="E4" s="7" t="s">
        <v>559</v>
      </c>
      <c r="F4" s="13" t="s">
        <v>885</v>
      </c>
      <c r="G4" s="7" t="s">
        <v>559</v>
      </c>
      <c r="H4" s="13" t="s">
        <v>885</v>
      </c>
      <c r="I4" s="7" t="s">
        <v>559</v>
      </c>
      <c r="J4" s="13" t="s">
        <v>885</v>
      </c>
      <c r="K4" s="7" t="s">
        <v>559</v>
      </c>
      <c r="L4" s="13" t="s">
        <v>885</v>
      </c>
      <c r="M4" s="7" t="s">
        <v>559</v>
      </c>
      <c r="N4" s="13" t="s">
        <v>885</v>
      </c>
      <c r="O4" s="7" t="s">
        <v>559</v>
      </c>
      <c r="P4" s="13" t="s">
        <v>885</v>
      </c>
      <c r="Q4" s="7" t="s">
        <v>559</v>
      </c>
      <c r="R4" s="13" t="s">
        <v>885</v>
      </c>
      <c r="S4" s="7" t="s">
        <v>559</v>
      </c>
      <c r="T4" s="13" t="s">
        <v>885</v>
      </c>
      <c r="U4" s="7" t="s">
        <v>559</v>
      </c>
      <c r="V4" s="13" t="s">
        <v>885</v>
      </c>
      <c r="W4" s="7" t="s">
        <v>559</v>
      </c>
      <c r="X4" s="13" t="s">
        <v>885</v>
      </c>
      <c r="Y4" s="7" t="s">
        <v>559</v>
      </c>
      <c r="Z4" s="13" t="s">
        <v>885</v>
      </c>
      <c r="AA4" s="7" t="s">
        <v>559</v>
      </c>
      <c r="AB4" s="13" t="s">
        <v>885</v>
      </c>
      <c r="AC4" s="7" t="s">
        <v>559</v>
      </c>
      <c r="AD4" s="13" t="s">
        <v>885</v>
      </c>
      <c r="AE4" s="7" t="s">
        <v>559</v>
      </c>
      <c r="AF4" s="13" t="s">
        <v>885</v>
      </c>
      <c r="AG4" s="7" t="s">
        <v>559</v>
      </c>
      <c r="AH4" s="13" t="s">
        <v>885</v>
      </c>
    </row>
    <row r="5" spans="1:34" ht="15" customHeight="1" x14ac:dyDescent="0.2">
      <c r="A5" s="32" t="s">
        <v>159</v>
      </c>
      <c r="B5" s="67">
        <v>197</v>
      </c>
      <c r="C5" s="67">
        <f>SUM(E5,G5,I5,K5,M5,O5,Q5,S5,U5,W5,Y5,AA5,AC5,AE5,AG5)</f>
        <v>95</v>
      </c>
      <c r="D5" s="67">
        <f>SUM(F5,H5,J5,L5,N5,P5,R5,T5,V5,X5,Z5,AB5,AD5,AF5,AH5)</f>
        <v>102</v>
      </c>
      <c r="E5" s="67" t="s">
        <v>120</v>
      </c>
      <c r="F5" s="67" t="s">
        <v>120</v>
      </c>
      <c r="G5" s="67" t="s">
        <v>120</v>
      </c>
      <c r="H5" s="67" t="s">
        <v>120</v>
      </c>
      <c r="I5" s="67" t="s">
        <v>120</v>
      </c>
      <c r="J5" s="67" t="s">
        <v>120</v>
      </c>
      <c r="K5" s="67" t="s">
        <v>120</v>
      </c>
      <c r="L5" s="67" t="s">
        <v>120</v>
      </c>
      <c r="M5" s="67">
        <v>3</v>
      </c>
      <c r="N5" s="67">
        <v>2</v>
      </c>
      <c r="O5" s="67">
        <v>18</v>
      </c>
      <c r="P5" s="67">
        <v>4</v>
      </c>
      <c r="Q5" s="67">
        <v>7</v>
      </c>
      <c r="R5" s="67" t="s">
        <v>120</v>
      </c>
      <c r="S5" s="67" t="s">
        <v>120</v>
      </c>
      <c r="T5" s="67" t="s">
        <v>120</v>
      </c>
      <c r="U5" s="67" t="s">
        <v>120</v>
      </c>
      <c r="V5" s="67" t="s">
        <v>120</v>
      </c>
      <c r="W5" s="67">
        <v>21</v>
      </c>
      <c r="X5" s="67">
        <v>5</v>
      </c>
      <c r="Y5" s="67" t="s">
        <v>120</v>
      </c>
      <c r="Z5" s="67" t="s">
        <v>120</v>
      </c>
      <c r="AA5" s="67">
        <v>10</v>
      </c>
      <c r="AB5" s="67">
        <v>31</v>
      </c>
      <c r="AC5" s="67" t="s">
        <v>120</v>
      </c>
      <c r="AD5" s="67" t="s">
        <v>120</v>
      </c>
      <c r="AE5" s="67">
        <v>3</v>
      </c>
      <c r="AF5" s="67">
        <v>8</v>
      </c>
      <c r="AG5" s="67">
        <v>33</v>
      </c>
      <c r="AH5" s="67">
        <v>52</v>
      </c>
    </row>
    <row r="6" spans="1:34" ht="15" customHeight="1" x14ac:dyDescent="0.2">
      <c r="A6" s="32" t="s">
        <v>295</v>
      </c>
      <c r="B6" s="67">
        <f>SUM(C6,D6)</f>
        <v>153</v>
      </c>
      <c r="C6" s="67">
        <v>70</v>
      </c>
      <c r="D6" s="67">
        <v>83</v>
      </c>
      <c r="E6" s="67" t="s">
        <v>120</v>
      </c>
      <c r="F6" s="67" t="s">
        <v>120</v>
      </c>
      <c r="G6" s="67" t="s">
        <v>120</v>
      </c>
      <c r="H6" s="67" t="s">
        <v>120</v>
      </c>
      <c r="I6" s="67" t="s">
        <v>120</v>
      </c>
      <c r="J6" s="67" t="s">
        <v>120</v>
      </c>
      <c r="K6" s="67" t="s">
        <v>120</v>
      </c>
      <c r="L6" s="67" t="s">
        <v>120</v>
      </c>
      <c r="M6" s="67">
        <v>4</v>
      </c>
      <c r="N6" s="67" t="s">
        <v>120</v>
      </c>
      <c r="O6" s="67">
        <v>18</v>
      </c>
      <c r="P6" s="67">
        <v>3</v>
      </c>
      <c r="Q6" s="67" t="s">
        <v>120</v>
      </c>
      <c r="R6" s="67" t="s">
        <v>120</v>
      </c>
      <c r="S6" s="67" t="s">
        <v>120</v>
      </c>
      <c r="T6" s="67" t="s">
        <v>120</v>
      </c>
      <c r="U6" s="67" t="s">
        <v>120</v>
      </c>
      <c r="V6" s="67">
        <v>1</v>
      </c>
      <c r="W6" s="67">
        <v>25</v>
      </c>
      <c r="X6" s="67">
        <v>2</v>
      </c>
      <c r="Y6" s="67" t="s">
        <v>120</v>
      </c>
      <c r="Z6" s="67" t="s">
        <v>120</v>
      </c>
      <c r="AA6" s="67">
        <v>11</v>
      </c>
      <c r="AB6" s="67">
        <v>38</v>
      </c>
      <c r="AC6" s="67" t="s">
        <v>120</v>
      </c>
      <c r="AD6" s="67" t="s">
        <v>120</v>
      </c>
      <c r="AE6" s="67">
        <v>4</v>
      </c>
      <c r="AF6" s="67">
        <v>5</v>
      </c>
      <c r="AG6" s="67">
        <v>8</v>
      </c>
      <c r="AH6" s="67">
        <v>34</v>
      </c>
    </row>
    <row r="7" spans="1:34" s="15" customFormat="1" ht="15" customHeight="1" x14ac:dyDescent="0.2">
      <c r="A7" s="32" t="s">
        <v>115</v>
      </c>
      <c r="B7" s="67">
        <v>159</v>
      </c>
      <c r="C7" s="67">
        <v>81</v>
      </c>
      <c r="D7" s="67">
        <v>78</v>
      </c>
      <c r="E7" s="67" t="s">
        <v>120</v>
      </c>
      <c r="F7" s="67" t="s">
        <v>120</v>
      </c>
      <c r="G7" s="67" t="s">
        <v>120</v>
      </c>
      <c r="H7" s="67" t="s">
        <v>120</v>
      </c>
      <c r="I7" s="67" t="s">
        <v>120</v>
      </c>
      <c r="J7" s="67" t="s">
        <v>120</v>
      </c>
      <c r="K7" s="67" t="s">
        <v>120</v>
      </c>
      <c r="L7" s="67" t="s">
        <v>120</v>
      </c>
      <c r="M7" s="67" t="s">
        <v>120</v>
      </c>
      <c r="N7" s="67" t="s">
        <v>120</v>
      </c>
      <c r="O7" s="67">
        <v>12</v>
      </c>
      <c r="P7" s="67">
        <v>8</v>
      </c>
      <c r="Q7" s="67">
        <v>6</v>
      </c>
      <c r="R7" s="67">
        <v>6</v>
      </c>
      <c r="S7" s="67" t="s">
        <v>120</v>
      </c>
      <c r="T7" s="67" t="s">
        <v>120</v>
      </c>
      <c r="U7" s="67" t="s">
        <v>120</v>
      </c>
      <c r="V7" s="67" t="s">
        <v>120</v>
      </c>
      <c r="W7" s="67">
        <v>42</v>
      </c>
      <c r="X7" s="67">
        <v>6</v>
      </c>
      <c r="Y7" s="67" t="s">
        <v>120</v>
      </c>
      <c r="Z7" s="67" t="s">
        <v>120</v>
      </c>
      <c r="AA7" s="67">
        <v>18</v>
      </c>
      <c r="AB7" s="67">
        <v>29</v>
      </c>
      <c r="AC7" s="67" t="s">
        <v>120</v>
      </c>
      <c r="AD7" s="67">
        <v>1</v>
      </c>
      <c r="AE7" s="67">
        <v>3</v>
      </c>
      <c r="AF7" s="67">
        <v>3</v>
      </c>
      <c r="AG7" s="67">
        <v>1</v>
      </c>
      <c r="AH7" s="67">
        <v>24</v>
      </c>
    </row>
    <row r="8" spans="1:34" s="15" customFormat="1" ht="15" customHeight="1" x14ac:dyDescent="0.2">
      <c r="A8" s="32" t="s">
        <v>839</v>
      </c>
      <c r="B8" s="67">
        <v>274</v>
      </c>
      <c r="C8" s="67">
        <v>143</v>
      </c>
      <c r="D8" s="67">
        <v>131</v>
      </c>
      <c r="E8" s="67"/>
      <c r="F8" s="67"/>
      <c r="G8" s="67"/>
      <c r="H8" s="67"/>
      <c r="I8" s="67"/>
      <c r="J8" s="67"/>
      <c r="K8" s="67"/>
      <c r="L8" s="67"/>
      <c r="M8" s="67">
        <v>15</v>
      </c>
      <c r="N8" s="67">
        <v>5</v>
      </c>
      <c r="O8" s="67">
        <v>19</v>
      </c>
      <c r="P8" s="67">
        <v>3</v>
      </c>
      <c r="Q8" s="67">
        <v>5</v>
      </c>
      <c r="R8" s="67">
        <v>10</v>
      </c>
      <c r="S8" s="67"/>
      <c r="T8" s="67"/>
      <c r="U8" s="67">
        <v>1</v>
      </c>
      <c r="V8" s="67"/>
      <c r="W8" s="67">
        <v>41</v>
      </c>
      <c r="X8" s="67">
        <v>13</v>
      </c>
      <c r="Y8" s="67">
        <v>1</v>
      </c>
      <c r="Z8" s="67"/>
      <c r="AA8" s="67">
        <v>13</v>
      </c>
      <c r="AB8" s="67">
        <v>50</v>
      </c>
      <c r="AC8" s="67"/>
      <c r="AD8" s="67"/>
      <c r="AE8" s="67">
        <v>3</v>
      </c>
      <c r="AF8" s="67">
        <v>1</v>
      </c>
      <c r="AG8" s="67">
        <v>45</v>
      </c>
      <c r="AH8" s="67">
        <v>49</v>
      </c>
    </row>
    <row r="9" spans="1:34" s="15" customFormat="1" ht="15" customHeight="1" x14ac:dyDescent="0.2">
      <c r="A9" s="32" t="s">
        <v>541</v>
      </c>
      <c r="B9" s="67">
        <f>SUM(C9:D9)</f>
        <v>157</v>
      </c>
      <c r="C9" s="67">
        <f>SUMIF($E$4:$AH$4,$C$4,E9:AH9)</f>
        <v>90</v>
      </c>
      <c r="D9" s="67">
        <f>SUMIF($E$4:$AH$4,$D$4,E9:AH9)</f>
        <v>67</v>
      </c>
      <c r="E9" s="67"/>
      <c r="F9" s="67"/>
      <c r="G9" s="67"/>
      <c r="H9" s="67"/>
      <c r="I9" s="67"/>
      <c r="J9" s="67"/>
      <c r="K9" s="67"/>
      <c r="L9" s="67"/>
      <c r="M9" s="67">
        <v>16</v>
      </c>
      <c r="N9" s="67">
        <v>6</v>
      </c>
      <c r="O9" s="67">
        <v>14</v>
      </c>
      <c r="P9" s="67">
        <v>2</v>
      </c>
      <c r="Q9" s="67">
        <v>1</v>
      </c>
      <c r="R9" s="67">
        <v>2</v>
      </c>
      <c r="S9" s="67"/>
      <c r="T9" s="67">
        <v>1</v>
      </c>
      <c r="U9" s="67"/>
      <c r="V9" s="67"/>
      <c r="W9" s="67">
        <v>44</v>
      </c>
      <c r="X9" s="67">
        <v>5</v>
      </c>
      <c r="Y9" s="67"/>
      <c r="Z9" s="67"/>
      <c r="AA9" s="187">
        <v>6</v>
      </c>
      <c r="AB9" s="67">
        <v>31</v>
      </c>
      <c r="AC9" s="67">
        <v>1</v>
      </c>
      <c r="AD9" s="67"/>
      <c r="AE9" s="67">
        <v>2</v>
      </c>
      <c r="AF9" s="67">
        <v>1</v>
      </c>
      <c r="AG9" s="67">
        <v>6</v>
      </c>
      <c r="AH9" s="67">
        <v>19</v>
      </c>
    </row>
    <row r="10" spans="1:34" ht="12" customHeight="1" x14ac:dyDescent="0.2">
      <c r="A10" s="56"/>
      <c r="B10" s="56"/>
      <c r="C10" s="9"/>
      <c r="D10" s="94"/>
      <c r="E10" s="56"/>
      <c r="F10" s="96"/>
      <c r="G10" s="56"/>
      <c r="H10" s="94"/>
      <c r="I10" s="56"/>
      <c r="J10" s="56"/>
      <c r="K10" s="9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23" t="s">
        <v>123</v>
      </c>
    </row>
    <row r="11" spans="1:34" ht="14.25" customHeight="1" x14ac:dyDescent="0.2"/>
    <row r="12" spans="1:34" ht="14.25" customHeight="1" x14ac:dyDescent="0.2"/>
    <row r="13" spans="1:34" ht="14.25" customHeight="1" x14ac:dyDescent="0.2"/>
    <row r="14" spans="1:34" ht="14.25" customHeight="1" x14ac:dyDescent="0.2">
      <c r="B14" s="15"/>
    </row>
    <row r="15" spans="1:34" ht="14.25" customHeight="1" x14ac:dyDescent="0.2"/>
    <row r="16" spans="1:34" ht="14.25" customHeight="1" x14ac:dyDescent="0.2"/>
    <row r="17" ht="14.25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</sheetData>
  <customSheetViews>
    <customSheetView guid="{1063ECEF-C173-47D0-97AB-460E9FD2F30A}" showPageBreaks="1" showGridLines="0" fitToPage="1" printArea="1" view="pageBreakPreview">
      <selection activeCell="AH9" sqref="B9:AH9"/>
      <pageMargins left="0.7" right="0.7" top="0.75" bottom="0.75" header="0.3" footer="0.3"/>
      <pageSetup paperSize="9" scale="95" orientation="landscape" horizontalDpi="200" verticalDpi="200" r:id="rId1"/>
      <headerFooter alignWithMargins="0"/>
    </customSheetView>
    <customSheetView guid="{46D118F4-1245-46F4-999F-CCEEE9677E7D}" showPageBreaks="1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howPageBreaks="1" showGridLines="0" fitToPage="1" printArea="1" view="pageBreakPreview">
      <selection activeCell="AH9" sqref="B9:AH9"/>
      <pageMargins left="0.7" right="0.7" top="0.75" bottom="0.75" header="0.3" footer="0.3"/>
      <pageSetup paperSize="9" scale="96" orientation="landscape" horizontalDpi="200" verticalDpi="200" r:id="rId4"/>
      <headerFooter alignWithMargins="0"/>
    </customSheetView>
    <customSheetView guid="{DBAD1FFC-E8B6-46DF-B96B-4DA90E1986E1}" showPageBreaks="1" showGridLines="0" fitToPage="1" printArea="1" view="pageBreakPreview">
      <selection activeCell="AH9" sqref="B9:AH9"/>
      <pageMargins left="0.7" right="0.7" top="0.75" bottom="0.75" header="0.3" footer="0.3"/>
      <pageSetup paperSize="9" scale="96" orientation="landscape" horizontalDpi="200" verticalDpi="200" r:id="rId5"/>
      <headerFooter alignWithMargins="0"/>
    </customSheetView>
    <customSheetView guid="{E8560C56-3BFF-43E3-BFE2-88FD83A634BD}" showPageBreaks="1" showGridLines="0" fitToPage="1" printArea="1" view="pageBreakPreview">
      <selection activeCell="AH9" sqref="B9:AH9"/>
      <pageMargins left="0.7" right="0.7" top="0.75" bottom="0.75" header="0.3" footer="0.3"/>
      <pageSetup paperSize="9" scale="96" orientation="landscape" horizontalDpi="200" verticalDpi="200" r:id="rId6"/>
      <headerFooter alignWithMargins="0"/>
    </customSheetView>
    <customSheetView guid="{BC9EA3EC-B020-094C-BBAF-B8A6749D0A04}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57B261F0-D7B9-974D-93E6-27B09951C272}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76A95D36-BC02-614D-9B02-580F1F25BEC1}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798FD1F-3323-1349-918B-0E45F18CE6EC}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AC13F217-7915-674D-9679-25AF22E59FB8}" showGridLines="0" fitToPage="1" printArea="1" view="pageBreakPreview">
      <selection activeCell="AH9" sqref="B9:AH9"/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19">
    <mergeCell ref="AE2:AF3"/>
    <mergeCell ref="AG2:AH3"/>
    <mergeCell ref="A1:AH1"/>
    <mergeCell ref="Y2:Z2"/>
    <mergeCell ref="Y3:Z3"/>
    <mergeCell ref="A2:A4"/>
    <mergeCell ref="B2:D3"/>
    <mergeCell ref="E2:F3"/>
    <mergeCell ref="G2:H3"/>
    <mergeCell ref="I2:J3"/>
    <mergeCell ref="K2:L3"/>
    <mergeCell ref="M2:N3"/>
    <mergeCell ref="O2:P3"/>
    <mergeCell ref="Q2:R3"/>
    <mergeCell ref="S2:T3"/>
    <mergeCell ref="U2:V3"/>
    <mergeCell ref="W2:X3"/>
    <mergeCell ref="AA2:AB3"/>
    <mergeCell ref="AC2:AD3"/>
  </mergeCells>
  <phoneticPr fontId="4"/>
  <pageMargins left="0.7" right="0.7" top="0.75" bottom="0.75" header="0.3" footer="0.3"/>
  <pageSetup paperSize="9" scale="96" orientation="landscape" horizontalDpi="200" verticalDpi="200" r:id="rId1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33"/>
  <sheetViews>
    <sheetView showGridLines="0" view="pageBreakPreview" zoomScaleSheetLayoutView="100" workbookViewId="0"/>
  </sheetViews>
  <sheetFormatPr defaultColWidth="9" defaultRowHeight="10.8" x14ac:dyDescent="0.2"/>
  <cols>
    <col min="1" max="1" width="4.6640625" style="101" customWidth="1"/>
    <col min="2" max="2" width="9.6640625" style="102" customWidth="1"/>
    <col min="3" max="3" width="7.77734375" style="102" customWidth="1"/>
    <col min="4" max="4" width="7.21875" style="103" customWidth="1"/>
    <col min="5" max="5" width="7.21875" style="101" customWidth="1"/>
    <col min="6" max="6" width="7.21875" style="104" customWidth="1"/>
    <col min="7" max="7" width="7.21875" style="101" customWidth="1"/>
    <col min="8" max="8" width="7.21875" style="103" customWidth="1"/>
    <col min="9" max="10" width="7.21875" style="101" customWidth="1"/>
    <col min="11" max="11" width="7.21875" style="104" customWidth="1"/>
    <col min="12" max="18" width="7.21875" style="101" customWidth="1"/>
    <col min="19" max="35" width="9.109375" style="101" customWidth="1"/>
    <col min="36" max="41" width="4.33203125" style="101" customWidth="1"/>
    <col min="42" max="16384" width="9" style="101"/>
  </cols>
  <sheetData>
    <row r="1" spans="1:20" ht="18.75" customHeight="1" x14ac:dyDescent="0.2">
      <c r="A1" s="29" t="s">
        <v>163</v>
      </c>
    </row>
    <row r="2" spans="1:20" x14ac:dyDescent="0.15">
      <c r="A2" s="25"/>
      <c r="B2" s="20"/>
      <c r="C2" s="20"/>
      <c r="D2" s="26"/>
      <c r="E2" s="25"/>
      <c r="F2" s="27"/>
      <c r="G2" s="8"/>
      <c r="H2" s="26"/>
      <c r="I2" s="25"/>
      <c r="J2" s="25"/>
      <c r="K2" s="27"/>
      <c r="L2" s="25"/>
      <c r="M2" s="25"/>
      <c r="N2" s="25"/>
      <c r="O2" s="25"/>
      <c r="P2" s="25"/>
      <c r="Q2" s="25"/>
      <c r="R2" s="40" t="s">
        <v>160</v>
      </c>
    </row>
    <row r="3" spans="1:20" s="105" customFormat="1" ht="45.9" customHeight="1" x14ac:dyDescent="0.2">
      <c r="A3" s="263" t="s">
        <v>155</v>
      </c>
      <c r="B3" s="263"/>
      <c r="C3" s="32" t="s">
        <v>154</v>
      </c>
      <c r="D3" s="111" t="s">
        <v>151</v>
      </c>
      <c r="E3" s="99" t="s">
        <v>150</v>
      </c>
      <c r="F3" s="73" t="s">
        <v>147</v>
      </c>
      <c r="G3" s="99" t="s">
        <v>144</v>
      </c>
      <c r="H3" s="111" t="s">
        <v>99</v>
      </c>
      <c r="I3" s="99" t="s">
        <v>140</v>
      </c>
      <c r="J3" s="99" t="s">
        <v>111</v>
      </c>
      <c r="K3" s="99" t="s">
        <v>139</v>
      </c>
      <c r="L3" s="99" t="s">
        <v>34</v>
      </c>
      <c r="M3" s="99" t="s">
        <v>124</v>
      </c>
      <c r="N3" s="32" t="s">
        <v>20</v>
      </c>
      <c r="O3" s="32" t="s">
        <v>26</v>
      </c>
      <c r="P3" s="32" t="s">
        <v>129</v>
      </c>
      <c r="Q3" s="99" t="s">
        <v>134</v>
      </c>
      <c r="R3" s="32" t="s">
        <v>88</v>
      </c>
      <c r="S3" s="113"/>
      <c r="T3" s="113"/>
    </row>
    <row r="4" spans="1:20" ht="14.1" customHeight="1" x14ac:dyDescent="0.2">
      <c r="A4" s="319" t="s">
        <v>60</v>
      </c>
      <c r="B4" s="32" t="s">
        <v>122</v>
      </c>
      <c r="C4" s="108">
        <f t="shared" ref="C4:C13" si="0">SUM(D4:R4)</f>
        <v>179948</v>
      </c>
      <c r="D4" s="108">
        <v>4550</v>
      </c>
      <c r="E4" s="108">
        <v>4765</v>
      </c>
      <c r="F4" s="108">
        <v>9694</v>
      </c>
      <c r="G4" s="108">
        <v>16216</v>
      </c>
      <c r="H4" s="108">
        <v>7731</v>
      </c>
      <c r="I4" s="108">
        <v>8830</v>
      </c>
      <c r="J4" s="108">
        <v>3983</v>
      </c>
      <c r="K4" s="108">
        <v>12060</v>
      </c>
      <c r="L4" s="108">
        <v>2284</v>
      </c>
      <c r="M4" s="108">
        <v>42565</v>
      </c>
      <c r="N4" s="108">
        <v>45781</v>
      </c>
      <c r="O4" s="108">
        <v>12602</v>
      </c>
      <c r="P4" s="108">
        <v>6106</v>
      </c>
      <c r="Q4" s="108">
        <v>2781</v>
      </c>
      <c r="R4" s="108" t="s">
        <v>120</v>
      </c>
      <c r="S4" s="114"/>
    </row>
    <row r="5" spans="1:20" ht="14.1" customHeight="1" x14ac:dyDescent="0.2">
      <c r="A5" s="320"/>
      <c r="B5" s="32" t="s">
        <v>104</v>
      </c>
      <c r="C5" s="108">
        <f t="shared" si="0"/>
        <v>182950</v>
      </c>
      <c r="D5" s="108">
        <v>4620</v>
      </c>
      <c r="E5" s="108">
        <v>4859</v>
      </c>
      <c r="F5" s="108">
        <v>9871</v>
      </c>
      <c r="G5" s="108">
        <v>16533</v>
      </c>
      <c r="H5" s="108">
        <v>7997</v>
      </c>
      <c r="I5" s="108">
        <v>8745</v>
      </c>
      <c r="J5" s="108">
        <v>3983</v>
      </c>
      <c r="K5" s="108">
        <v>12148</v>
      </c>
      <c r="L5" s="108">
        <v>2315</v>
      </c>
      <c r="M5" s="108">
        <v>43505</v>
      </c>
      <c r="N5" s="108">
        <v>46811</v>
      </c>
      <c r="O5" s="108">
        <v>12832</v>
      </c>
      <c r="P5" s="108">
        <v>6106</v>
      </c>
      <c r="Q5" s="108">
        <v>2625</v>
      </c>
      <c r="R5" s="108" t="s">
        <v>120</v>
      </c>
      <c r="S5" s="114"/>
    </row>
    <row r="6" spans="1:20" ht="14.1" customHeight="1" x14ac:dyDescent="0.2">
      <c r="A6" s="320"/>
      <c r="B6" s="107" t="s">
        <v>115</v>
      </c>
      <c r="C6" s="109">
        <f t="shared" si="0"/>
        <v>186101</v>
      </c>
      <c r="D6" s="108">
        <v>4668</v>
      </c>
      <c r="E6" s="112">
        <v>4966</v>
      </c>
      <c r="F6" s="112">
        <v>10049</v>
      </c>
      <c r="G6" s="112">
        <v>16816</v>
      </c>
      <c r="H6" s="112">
        <v>8283</v>
      </c>
      <c r="I6" s="112">
        <v>8933</v>
      </c>
      <c r="J6" s="112">
        <v>4039</v>
      </c>
      <c r="K6" s="112">
        <v>12137</v>
      </c>
      <c r="L6" s="112">
        <v>2333</v>
      </c>
      <c r="M6" s="112">
        <v>44466</v>
      </c>
      <c r="N6" s="112">
        <v>47653</v>
      </c>
      <c r="O6" s="112">
        <v>13013</v>
      </c>
      <c r="P6" s="112">
        <v>6106</v>
      </c>
      <c r="Q6" s="112">
        <v>2639</v>
      </c>
      <c r="R6" s="108" t="s">
        <v>120</v>
      </c>
      <c r="S6" s="114"/>
    </row>
    <row r="7" spans="1:20" ht="14.1" customHeight="1" x14ac:dyDescent="0.2">
      <c r="A7" s="320"/>
      <c r="B7" s="107" t="s">
        <v>839</v>
      </c>
      <c r="C7" s="109">
        <f t="shared" si="0"/>
        <v>189049</v>
      </c>
      <c r="D7" s="108">
        <v>4706</v>
      </c>
      <c r="E7" s="112">
        <v>5052</v>
      </c>
      <c r="F7" s="112">
        <v>10230</v>
      </c>
      <c r="G7" s="112">
        <v>17092</v>
      </c>
      <c r="H7" s="112">
        <v>8500</v>
      </c>
      <c r="I7" s="112">
        <v>8926</v>
      </c>
      <c r="J7" s="112">
        <v>4071</v>
      </c>
      <c r="K7" s="112">
        <v>12216</v>
      </c>
      <c r="L7" s="112">
        <v>2352</v>
      </c>
      <c r="M7" s="112">
        <v>45338</v>
      </c>
      <c r="N7" s="112">
        <v>48613</v>
      </c>
      <c r="O7" s="112">
        <v>13194</v>
      </c>
      <c r="P7" s="112">
        <v>6106</v>
      </c>
      <c r="Q7" s="112">
        <v>2653</v>
      </c>
      <c r="R7" s="108" t="s">
        <v>120</v>
      </c>
      <c r="S7" s="114"/>
    </row>
    <row r="8" spans="1:20" ht="14.1" customHeight="1" x14ac:dyDescent="0.2">
      <c r="A8" s="301"/>
      <c r="B8" s="107" t="s">
        <v>541</v>
      </c>
      <c r="C8" s="109">
        <f t="shared" si="0"/>
        <v>190089</v>
      </c>
      <c r="D8" s="108">
        <v>4732</v>
      </c>
      <c r="E8" s="112">
        <v>5132</v>
      </c>
      <c r="F8" s="112">
        <v>10150</v>
      </c>
      <c r="G8" s="112">
        <v>17345</v>
      </c>
      <c r="H8" s="112">
        <v>7356</v>
      </c>
      <c r="I8" s="112">
        <v>8675</v>
      </c>
      <c r="J8" s="112">
        <v>4093</v>
      </c>
      <c r="K8" s="112">
        <v>12427</v>
      </c>
      <c r="L8" s="112">
        <v>2368</v>
      </c>
      <c r="M8" s="112">
        <v>46120</v>
      </c>
      <c r="N8" s="112">
        <v>49693</v>
      </c>
      <c r="O8" s="112">
        <v>13360</v>
      </c>
      <c r="P8" s="112">
        <v>6106</v>
      </c>
      <c r="Q8" s="112">
        <v>2532</v>
      </c>
      <c r="R8" s="108" t="s">
        <v>120</v>
      </c>
      <c r="S8" s="114"/>
    </row>
    <row r="9" spans="1:20" ht="14.1" customHeight="1" x14ac:dyDescent="0.2">
      <c r="A9" s="319" t="s">
        <v>7</v>
      </c>
      <c r="B9" s="32" t="s">
        <v>122</v>
      </c>
      <c r="C9" s="108">
        <f t="shared" si="0"/>
        <v>121584</v>
      </c>
      <c r="D9" s="108">
        <v>2667</v>
      </c>
      <c r="E9" s="108">
        <v>3268</v>
      </c>
      <c r="F9" s="108">
        <v>8567</v>
      </c>
      <c r="G9" s="108">
        <v>9021</v>
      </c>
      <c r="H9" s="108">
        <v>4794</v>
      </c>
      <c r="I9" s="108">
        <v>4427</v>
      </c>
      <c r="J9" s="108">
        <v>2123</v>
      </c>
      <c r="K9" s="108">
        <v>9088</v>
      </c>
      <c r="L9" s="108">
        <v>1336</v>
      </c>
      <c r="M9" s="108">
        <v>34979</v>
      </c>
      <c r="N9" s="108">
        <v>32570</v>
      </c>
      <c r="O9" s="108">
        <v>8490</v>
      </c>
      <c r="P9" s="108" t="s">
        <v>120</v>
      </c>
      <c r="Q9" s="108">
        <v>254</v>
      </c>
      <c r="R9" s="108" t="s">
        <v>120</v>
      </c>
      <c r="S9" s="114"/>
    </row>
    <row r="10" spans="1:20" ht="14.1" customHeight="1" x14ac:dyDescent="0.2">
      <c r="A10" s="320"/>
      <c r="B10" s="32" t="s">
        <v>104</v>
      </c>
      <c r="C10" s="108">
        <f t="shared" si="0"/>
        <v>123181</v>
      </c>
      <c r="D10" s="108">
        <v>2683</v>
      </c>
      <c r="E10" s="108">
        <v>3356</v>
      </c>
      <c r="F10" s="108">
        <v>8598</v>
      </c>
      <c r="G10" s="108">
        <v>9202</v>
      </c>
      <c r="H10" s="108">
        <v>4889</v>
      </c>
      <c r="I10" s="108">
        <v>4509</v>
      </c>
      <c r="J10" s="108">
        <v>2165</v>
      </c>
      <c r="K10" s="108">
        <v>9215</v>
      </c>
      <c r="L10" s="108">
        <v>1358</v>
      </c>
      <c r="M10" s="108">
        <v>35250</v>
      </c>
      <c r="N10" s="108">
        <v>33110</v>
      </c>
      <c r="O10" s="108">
        <v>8580</v>
      </c>
      <c r="P10" s="108" t="s">
        <v>120</v>
      </c>
      <c r="Q10" s="108">
        <v>266</v>
      </c>
      <c r="R10" s="108" t="s">
        <v>120</v>
      </c>
      <c r="S10" s="114"/>
    </row>
    <row r="11" spans="1:20" ht="14.1" customHeight="1" x14ac:dyDescent="0.2">
      <c r="A11" s="320"/>
      <c r="B11" s="107" t="s">
        <v>115</v>
      </c>
      <c r="C11" s="109">
        <f t="shared" si="0"/>
        <v>124723</v>
      </c>
      <c r="D11" s="108">
        <v>2700</v>
      </c>
      <c r="E11" s="112">
        <v>3409</v>
      </c>
      <c r="F11" s="112">
        <v>8695</v>
      </c>
      <c r="G11" s="112">
        <v>9256</v>
      </c>
      <c r="H11" s="112">
        <v>5016</v>
      </c>
      <c r="I11" s="112">
        <v>4631</v>
      </c>
      <c r="J11" s="112">
        <v>2191</v>
      </c>
      <c r="K11" s="112">
        <v>9413</v>
      </c>
      <c r="L11" s="112">
        <v>1326</v>
      </c>
      <c r="M11" s="112">
        <v>35507</v>
      </c>
      <c r="N11" s="112">
        <v>33637</v>
      </c>
      <c r="O11" s="112">
        <v>8666</v>
      </c>
      <c r="P11" s="108" t="s">
        <v>120</v>
      </c>
      <c r="Q11" s="112">
        <v>276</v>
      </c>
      <c r="R11" s="108" t="s">
        <v>120</v>
      </c>
      <c r="S11" s="114"/>
    </row>
    <row r="12" spans="1:20" ht="14.1" customHeight="1" x14ac:dyDescent="0.2">
      <c r="A12" s="320"/>
      <c r="B12" s="107" t="s">
        <v>839</v>
      </c>
      <c r="C12" s="109">
        <f t="shared" si="0"/>
        <v>125475</v>
      </c>
      <c r="D12" s="108">
        <v>2704</v>
      </c>
      <c r="E12" s="112">
        <v>3429</v>
      </c>
      <c r="F12" s="112">
        <v>8798</v>
      </c>
      <c r="G12" s="112">
        <v>8948</v>
      </c>
      <c r="H12" s="112">
        <v>5100</v>
      </c>
      <c r="I12" s="112">
        <v>4633</v>
      </c>
      <c r="J12" s="112">
        <v>2072</v>
      </c>
      <c r="K12" s="112">
        <v>9508</v>
      </c>
      <c r="L12" s="112">
        <v>1338</v>
      </c>
      <c r="M12" s="112">
        <v>35756</v>
      </c>
      <c r="N12" s="112">
        <v>34137</v>
      </c>
      <c r="O12" s="112">
        <v>8768</v>
      </c>
      <c r="P12" s="108" t="s">
        <v>120</v>
      </c>
      <c r="Q12" s="112">
        <v>284</v>
      </c>
      <c r="R12" s="108" t="s">
        <v>120</v>
      </c>
      <c r="S12" s="114"/>
    </row>
    <row r="13" spans="1:20" ht="14.1" customHeight="1" x14ac:dyDescent="0.2">
      <c r="A13" s="301"/>
      <c r="B13" s="107" t="s">
        <v>541</v>
      </c>
      <c r="C13" s="109">
        <f t="shared" si="0"/>
        <v>126514</v>
      </c>
      <c r="D13" s="108">
        <v>2704</v>
      </c>
      <c r="E13" s="112">
        <v>3443</v>
      </c>
      <c r="F13" s="112">
        <v>8859</v>
      </c>
      <c r="G13" s="112">
        <v>9039</v>
      </c>
      <c r="H13" s="112">
        <v>5182</v>
      </c>
      <c r="I13" s="112">
        <v>4643</v>
      </c>
      <c r="J13" s="112">
        <v>2037</v>
      </c>
      <c r="K13" s="112">
        <v>9622</v>
      </c>
      <c r="L13" s="112">
        <v>1297</v>
      </c>
      <c r="M13" s="112">
        <v>35965</v>
      </c>
      <c r="N13" s="112">
        <v>34553</v>
      </c>
      <c r="O13" s="112">
        <v>8876</v>
      </c>
      <c r="P13" s="108" t="s">
        <v>120</v>
      </c>
      <c r="Q13" s="112">
        <v>294</v>
      </c>
      <c r="R13" s="108" t="s">
        <v>120</v>
      </c>
      <c r="S13" s="114"/>
    </row>
    <row r="14" spans="1:20" ht="14.1" customHeight="1" x14ac:dyDescent="0.2">
      <c r="A14" s="319" t="s">
        <v>67</v>
      </c>
      <c r="B14" s="32" t="s">
        <v>122</v>
      </c>
      <c r="C14" s="108">
        <f>SUM(D15:R15)</f>
        <v>73757</v>
      </c>
      <c r="D14" s="108">
        <v>2245</v>
      </c>
      <c r="E14" s="108">
        <v>2748</v>
      </c>
      <c r="F14" s="108">
        <v>5615</v>
      </c>
      <c r="G14" s="108">
        <v>7376</v>
      </c>
      <c r="H14" s="108">
        <v>2921</v>
      </c>
      <c r="I14" s="108">
        <v>4741</v>
      </c>
      <c r="J14" s="108">
        <v>1699</v>
      </c>
      <c r="K14" s="108">
        <v>5225</v>
      </c>
      <c r="L14" s="108">
        <v>878</v>
      </c>
      <c r="M14" s="108">
        <v>33131</v>
      </c>
      <c r="N14" s="108">
        <v>1545</v>
      </c>
      <c r="O14" s="108">
        <v>3399</v>
      </c>
      <c r="P14" s="108" t="s">
        <v>120</v>
      </c>
      <c r="Q14" s="108">
        <v>1592</v>
      </c>
      <c r="R14" s="108" t="s">
        <v>120</v>
      </c>
      <c r="S14" s="114"/>
    </row>
    <row r="15" spans="1:20" ht="14.1" customHeight="1" x14ac:dyDescent="0.2">
      <c r="A15" s="320"/>
      <c r="B15" s="32" t="s">
        <v>104</v>
      </c>
      <c r="C15" s="108">
        <f>SUM(D15:Q15)</f>
        <v>73757</v>
      </c>
      <c r="D15" s="108">
        <v>2255</v>
      </c>
      <c r="E15" s="108">
        <v>2781</v>
      </c>
      <c r="F15" s="108">
        <v>5647</v>
      </c>
      <c r="G15" s="108">
        <v>7459</v>
      </c>
      <c r="H15" s="108">
        <v>2918</v>
      </c>
      <c r="I15" s="108">
        <v>4768</v>
      </c>
      <c r="J15" s="108">
        <v>1704</v>
      </c>
      <c r="K15" s="108">
        <v>5276</v>
      </c>
      <c r="L15" s="108">
        <v>886</v>
      </c>
      <c r="M15" s="108">
        <v>33409</v>
      </c>
      <c r="N15" s="108">
        <v>1649</v>
      </c>
      <c r="O15" s="108">
        <v>3412</v>
      </c>
      <c r="P15" s="108" t="s">
        <v>120</v>
      </c>
      <c r="Q15" s="108">
        <v>1593</v>
      </c>
      <c r="R15" s="108" t="s">
        <v>120</v>
      </c>
      <c r="S15" s="114"/>
    </row>
    <row r="16" spans="1:20" ht="14.1" customHeight="1" x14ac:dyDescent="0.2">
      <c r="A16" s="320"/>
      <c r="B16" s="107" t="s">
        <v>115</v>
      </c>
      <c r="C16" s="109">
        <f>SUM(D16:R16)</f>
        <v>73937</v>
      </c>
      <c r="D16" s="112">
        <v>2183</v>
      </c>
      <c r="E16" s="112">
        <v>2808</v>
      </c>
      <c r="F16" s="112">
        <v>5524</v>
      </c>
      <c r="G16" s="112">
        <v>7479</v>
      </c>
      <c r="H16" s="112">
        <v>2950</v>
      </c>
      <c r="I16" s="112">
        <v>4850</v>
      </c>
      <c r="J16" s="112">
        <v>1694</v>
      </c>
      <c r="K16" s="112">
        <v>5322</v>
      </c>
      <c r="L16" s="112">
        <v>893</v>
      </c>
      <c r="M16" s="112">
        <v>33515</v>
      </c>
      <c r="N16" s="112">
        <v>1700</v>
      </c>
      <c r="O16" s="112">
        <v>3424</v>
      </c>
      <c r="P16" s="108" t="s">
        <v>120</v>
      </c>
      <c r="Q16" s="112">
        <v>1595</v>
      </c>
      <c r="R16" s="108" t="s">
        <v>120</v>
      </c>
      <c r="S16" s="114"/>
    </row>
    <row r="17" spans="1:19" ht="14.1" customHeight="1" x14ac:dyDescent="0.2">
      <c r="A17" s="320"/>
      <c r="B17" s="107" t="s">
        <v>839</v>
      </c>
      <c r="C17" s="109">
        <f>SUM(D17:R17)</f>
        <v>73143</v>
      </c>
      <c r="D17" s="112">
        <v>2117</v>
      </c>
      <c r="E17" s="112">
        <v>2785</v>
      </c>
      <c r="F17" s="112">
        <v>5327</v>
      </c>
      <c r="G17" s="112">
        <v>7318</v>
      </c>
      <c r="H17" s="112">
        <v>2961</v>
      </c>
      <c r="I17" s="112">
        <v>4815</v>
      </c>
      <c r="J17" s="112">
        <v>1654</v>
      </c>
      <c r="K17" s="112">
        <v>5327</v>
      </c>
      <c r="L17" s="112">
        <v>872</v>
      </c>
      <c r="M17" s="112">
        <v>33443</v>
      </c>
      <c r="N17" s="112">
        <v>1824</v>
      </c>
      <c r="O17" s="112">
        <v>3436</v>
      </c>
      <c r="P17" s="108" t="s">
        <v>120</v>
      </c>
      <c r="Q17" s="112">
        <v>1264</v>
      </c>
      <c r="R17" s="108" t="s">
        <v>120</v>
      </c>
      <c r="S17" s="114"/>
    </row>
    <row r="18" spans="1:19" ht="14.1" customHeight="1" x14ac:dyDescent="0.2">
      <c r="A18" s="301"/>
      <c r="B18" s="107" t="s">
        <v>541</v>
      </c>
      <c r="C18" s="109">
        <f>SUM(D18:R18)</f>
        <v>72798</v>
      </c>
      <c r="D18" s="112">
        <v>2122</v>
      </c>
      <c r="E18" s="112">
        <v>2796</v>
      </c>
      <c r="F18" s="112">
        <v>5207</v>
      </c>
      <c r="G18" s="112">
        <v>7372</v>
      </c>
      <c r="H18" s="112">
        <v>2984</v>
      </c>
      <c r="I18" s="112">
        <v>4694</v>
      </c>
      <c r="J18" s="112">
        <v>1612</v>
      </c>
      <c r="K18" s="112">
        <v>5186</v>
      </c>
      <c r="L18" s="112">
        <v>879</v>
      </c>
      <c r="M18" s="112">
        <v>33459</v>
      </c>
      <c r="N18" s="112">
        <v>1870</v>
      </c>
      <c r="O18" s="112">
        <v>3441</v>
      </c>
      <c r="P18" s="108" t="s">
        <v>120</v>
      </c>
      <c r="Q18" s="112">
        <v>1176</v>
      </c>
      <c r="R18" s="108" t="s">
        <v>120</v>
      </c>
      <c r="S18" s="114"/>
    </row>
    <row r="19" spans="1:19" ht="14.1" customHeight="1" x14ac:dyDescent="0.2">
      <c r="A19" s="319" t="s">
        <v>85</v>
      </c>
      <c r="B19" s="32" t="s">
        <v>122</v>
      </c>
      <c r="C19" s="108">
        <f>SUM(D20:R20)</f>
        <v>40009</v>
      </c>
      <c r="D19" s="108">
        <v>475</v>
      </c>
      <c r="E19" s="108">
        <v>551</v>
      </c>
      <c r="F19" s="108">
        <v>976</v>
      </c>
      <c r="G19" s="108">
        <v>1494</v>
      </c>
      <c r="H19" s="108">
        <v>877</v>
      </c>
      <c r="I19" s="108">
        <v>2200</v>
      </c>
      <c r="J19" s="108">
        <v>741</v>
      </c>
      <c r="K19" s="108">
        <v>3450</v>
      </c>
      <c r="L19" s="108">
        <v>284</v>
      </c>
      <c r="M19" s="108">
        <v>8623</v>
      </c>
      <c r="N19" s="108">
        <v>15981</v>
      </c>
      <c r="O19" s="108">
        <v>3055</v>
      </c>
      <c r="P19" s="108" t="s">
        <v>120</v>
      </c>
      <c r="Q19" s="108">
        <v>642</v>
      </c>
      <c r="R19" s="108" t="s">
        <v>120</v>
      </c>
      <c r="S19" s="114"/>
    </row>
    <row r="20" spans="1:19" ht="14.1" customHeight="1" x14ac:dyDescent="0.2">
      <c r="A20" s="320"/>
      <c r="B20" s="32" t="s">
        <v>104</v>
      </c>
      <c r="C20" s="108">
        <f>SUM(D20:Q20)</f>
        <v>40009</v>
      </c>
      <c r="D20" s="108">
        <v>475</v>
      </c>
      <c r="E20" s="108">
        <v>603</v>
      </c>
      <c r="F20" s="108">
        <v>1060</v>
      </c>
      <c r="G20" s="108">
        <v>1502</v>
      </c>
      <c r="H20" s="108">
        <v>877</v>
      </c>
      <c r="I20" s="108">
        <v>2313</v>
      </c>
      <c r="J20" s="108">
        <v>739</v>
      </c>
      <c r="K20" s="108">
        <v>3462</v>
      </c>
      <c r="L20" s="108">
        <v>286</v>
      </c>
      <c r="M20" s="108">
        <v>8795</v>
      </c>
      <c r="N20" s="108">
        <v>16158</v>
      </c>
      <c r="O20" s="108">
        <v>3099</v>
      </c>
      <c r="P20" s="108" t="s">
        <v>120</v>
      </c>
      <c r="Q20" s="108">
        <v>640</v>
      </c>
      <c r="R20" s="108" t="s">
        <v>120</v>
      </c>
      <c r="S20" s="114"/>
    </row>
    <row r="21" spans="1:19" ht="14.1" customHeight="1" x14ac:dyDescent="0.2">
      <c r="A21" s="320"/>
      <c r="B21" s="107" t="s">
        <v>115</v>
      </c>
      <c r="C21" s="109">
        <f>SUM(D21:R21)</f>
        <v>40623</v>
      </c>
      <c r="D21" s="112">
        <v>475</v>
      </c>
      <c r="E21" s="112">
        <v>616</v>
      </c>
      <c r="F21" s="112">
        <v>1103</v>
      </c>
      <c r="G21" s="112">
        <v>1574</v>
      </c>
      <c r="H21" s="112">
        <v>842</v>
      </c>
      <c r="I21" s="112">
        <v>2312</v>
      </c>
      <c r="J21" s="112">
        <v>769</v>
      </c>
      <c r="K21" s="112">
        <v>3469</v>
      </c>
      <c r="L21" s="112">
        <v>285</v>
      </c>
      <c r="M21" s="112">
        <v>8961</v>
      </c>
      <c r="N21" s="112">
        <v>16425</v>
      </c>
      <c r="O21" s="112">
        <v>3149</v>
      </c>
      <c r="P21" s="108" t="s">
        <v>120</v>
      </c>
      <c r="Q21" s="112">
        <v>643</v>
      </c>
      <c r="R21" s="108" t="s">
        <v>120</v>
      </c>
      <c r="S21" s="114"/>
    </row>
    <row r="22" spans="1:19" ht="14.1" customHeight="1" x14ac:dyDescent="0.2">
      <c r="A22" s="320"/>
      <c r="B22" s="107" t="s">
        <v>839</v>
      </c>
      <c r="C22" s="109">
        <f>SUM(D22:R22)</f>
        <v>41172</v>
      </c>
      <c r="D22" s="112">
        <v>483</v>
      </c>
      <c r="E22" s="112">
        <v>619</v>
      </c>
      <c r="F22" s="112">
        <v>1120</v>
      </c>
      <c r="G22" s="112">
        <v>1584</v>
      </c>
      <c r="H22" s="112">
        <v>931</v>
      </c>
      <c r="I22" s="112">
        <v>2334</v>
      </c>
      <c r="J22" s="112">
        <v>778</v>
      </c>
      <c r="K22" s="112">
        <v>3497</v>
      </c>
      <c r="L22" s="112">
        <v>297</v>
      </c>
      <c r="M22" s="112">
        <v>9086</v>
      </c>
      <c r="N22" s="112">
        <v>16605</v>
      </c>
      <c r="O22" s="112">
        <v>3193</v>
      </c>
      <c r="P22" s="108" t="s">
        <v>120</v>
      </c>
      <c r="Q22" s="112">
        <v>645</v>
      </c>
      <c r="R22" s="108" t="s">
        <v>120</v>
      </c>
      <c r="S22" s="114"/>
    </row>
    <row r="23" spans="1:19" ht="14.1" customHeight="1" x14ac:dyDescent="0.2">
      <c r="A23" s="301"/>
      <c r="B23" s="107" t="s">
        <v>541</v>
      </c>
      <c r="C23" s="109">
        <f>SUM(D23:R23)</f>
        <v>41474</v>
      </c>
      <c r="D23" s="112">
        <v>475</v>
      </c>
      <c r="E23" s="112">
        <v>673</v>
      </c>
      <c r="F23" s="112">
        <v>1163</v>
      </c>
      <c r="G23" s="112">
        <v>1544</v>
      </c>
      <c r="H23" s="112">
        <v>896</v>
      </c>
      <c r="I23" s="112">
        <v>2425</v>
      </c>
      <c r="J23" s="112">
        <v>771</v>
      </c>
      <c r="K23" s="112">
        <v>3498</v>
      </c>
      <c r="L23" s="112">
        <v>291</v>
      </c>
      <c r="M23" s="112">
        <v>9179</v>
      </c>
      <c r="N23" s="112">
        <v>16690</v>
      </c>
      <c r="O23" s="112">
        <v>3225</v>
      </c>
      <c r="P23" s="108" t="s">
        <v>120</v>
      </c>
      <c r="Q23" s="112">
        <v>644</v>
      </c>
      <c r="R23" s="108" t="s">
        <v>120</v>
      </c>
      <c r="S23" s="114"/>
    </row>
    <row r="24" spans="1:19" ht="14.1" customHeight="1" x14ac:dyDescent="0.2">
      <c r="A24" s="316" t="s">
        <v>83</v>
      </c>
      <c r="B24" s="32" t="s">
        <v>122</v>
      </c>
      <c r="C24" s="108">
        <f>SUM(D25:R25)</f>
        <v>419897</v>
      </c>
      <c r="D24" s="108">
        <f t="shared" ref="D24:O28" si="1">D4+D9+D14+D19</f>
        <v>9937</v>
      </c>
      <c r="E24" s="108">
        <f t="shared" si="1"/>
        <v>11332</v>
      </c>
      <c r="F24" s="108">
        <f t="shared" si="1"/>
        <v>24852</v>
      </c>
      <c r="G24" s="108">
        <f t="shared" si="1"/>
        <v>34107</v>
      </c>
      <c r="H24" s="108">
        <f t="shared" si="1"/>
        <v>16323</v>
      </c>
      <c r="I24" s="108">
        <f t="shared" si="1"/>
        <v>20198</v>
      </c>
      <c r="J24" s="108">
        <f t="shared" si="1"/>
        <v>8546</v>
      </c>
      <c r="K24" s="108">
        <f t="shared" si="1"/>
        <v>29823</v>
      </c>
      <c r="L24" s="108">
        <f t="shared" si="1"/>
        <v>4782</v>
      </c>
      <c r="M24" s="108">
        <f t="shared" si="1"/>
        <v>119298</v>
      </c>
      <c r="N24" s="108">
        <f t="shared" si="1"/>
        <v>95877</v>
      </c>
      <c r="O24" s="108">
        <f t="shared" si="1"/>
        <v>27546</v>
      </c>
      <c r="P24" s="108">
        <f>P4</f>
        <v>6106</v>
      </c>
      <c r="Q24" s="108">
        <f>Q4+Q9+Q14+Q19</f>
        <v>5269</v>
      </c>
      <c r="R24" s="108" t="s">
        <v>120</v>
      </c>
      <c r="S24" s="114"/>
    </row>
    <row r="25" spans="1:19" ht="14.1" customHeight="1" x14ac:dyDescent="0.2">
      <c r="A25" s="317"/>
      <c r="B25" s="32" t="s">
        <v>104</v>
      </c>
      <c r="C25" s="108">
        <f>SUM(D25:Q25)</f>
        <v>419897</v>
      </c>
      <c r="D25" s="108">
        <f t="shared" si="1"/>
        <v>10033</v>
      </c>
      <c r="E25" s="108">
        <f t="shared" si="1"/>
        <v>11599</v>
      </c>
      <c r="F25" s="108">
        <f t="shared" si="1"/>
        <v>25176</v>
      </c>
      <c r="G25" s="108">
        <f t="shared" si="1"/>
        <v>34696</v>
      </c>
      <c r="H25" s="108">
        <f t="shared" si="1"/>
        <v>16681</v>
      </c>
      <c r="I25" s="108">
        <f t="shared" si="1"/>
        <v>20335</v>
      </c>
      <c r="J25" s="108">
        <f t="shared" si="1"/>
        <v>8591</v>
      </c>
      <c r="K25" s="108">
        <f t="shared" si="1"/>
        <v>30101</v>
      </c>
      <c r="L25" s="108">
        <f t="shared" si="1"/>
        <v>4845</v>
      </c>
      <c r="M25" s="108">
        <f t="shared" si="1"/>
        <v>120959</v>
      </c>
      <c r="N25" s="108">
        <f t="shared" si="1"/>
        <v>97728</v>
      </c>
      <c r="O25" s="108">
        <f t="shared" si="1"/>
        <v>27923</v>
      </c>
      <c r="P25" s="108">
        <f>P5</f>
        <v>6106</v>
      </c>
      <c r="Q25" s="108">
        <f>Q5+Q10+Q15+Q20</f>
        <v>5124</v>
      </c>
      <c r="R25" s="108" t="s">
        <v>120</v>
      </c>
      <c r="S25" s="114"/>
    </row>
    <row r="26" spans="1:19" ht="14.1" customHeight="1" x14ac:dyDescent="0.2">
      <c r="A26" s="317"/>
      <c r="B26" s="107" t="s">
        <v>115</v>
      </c>
      <c r="C26" s="108">
        <f>SUM(D26:Q26)</f>
        <v>425384</v>
      </c>
      <c r="D26" s="108">
        <f t="shared" si="1"/>
        <v>10026</v>
      </c>
      <c r="E26" s="108">
        <f t="shared" si="1"/>
        <v>11799</v>
      </c>
      <c r="F26" s="108">
        <f t="shared" si="1"/>
        <v>25371</v>
      </c>
      <c r="G26" s="108">
        <f t="shared" si="1"/>
        <v>35125</v>
      </c>
      <c r="H26" s="108">
        <f t="shared" si="1"/>
        <v>17091</v>
      </c>
      <c r="I26" s="108">
        <f t="shared" si="1"/>
        <v>20726</v>
      </c>
      <c r="J26" s="108">
        <f t="shared" si="1"/>
        <v>8693</v>
      </c>
      <c r="K26" s="108">
        <f t="shared" si="1"/>
        <v>30341</v>
      </c>
      <c r="L26" s="108">
        <f t="shared" si="1"/>
        <v>4837</v>
      </c>
      <c r="M26" s="108">
        <f t="shared" si="1"/>
        <v>122449</v>
      </c>
      <c r="N26" s="108">
        <f t="shared" si="1"/>
        <v>99415</v>
      </c>
      <c r="O26" s="108">
        <f t="shared" si="1"/>
        <v>28252</v>
      </c>
      <c r="P26" s="108">
        <f>P6</f>
        <v>6106</v>
      </c>
      <c r="Q26" s="108">
        <f>Q6+Q11+Q16+Q21</f>
        <v>5153</v>
      </c>
      <c r="R26" s="108" t="s">
        <v>120</v>
      </c>
      <c r="S26" s="114"/>
    </row>
    <row r="27" spans="1:19" ht="14.1" customHeight="1" x14ac:dyDescent="0.2">
      <c r="A27" s="317"/>
      <c r="B27" s="107" t="s">
        <v>839</v>
      </c>
      <c r="C27" s="108">
        <f>SUM(D27:Q27)</f>
        <v>428839</v>
      </c>
      <c r="D27" s="108">
        <f t="shared" si="1"/>
        <v>10010</v>
      </c>
      <c r="E27" s="108">
        <f t="shared" si="1"/>
        <v>11885</v>
      </c>
      <c r="F27" s="108">
        <f t="shared" si="1"/>
        <v>25475</v>
      </c>
      <c r="G27" s="108">
        <f t="shared" si="1"/>
        <v>34942</v>
      </c>
      <c r="H27" s="108">
        <f t="shared" si="1"/>
        <v>17492</v>
      </c>
      <c r="I27" s="108">
        <f t="shared" si="1"/>
        <v>20708</v>
      </c>
      <c r="J27" s="108">
        <f t="shared" si="1"/>
        <v>8575</v>
      </c>
      <c r="K27" s="108">
        <f t="shared" si="1"/>
        <v>30548</v>
      </c>
      <c r="L27" s="108">
        <f t="shared" si="1"/>
        <v>4859</v>
      </c>
      <c r="M27" s="108">
        <f t="shared" si="1"/>
        <v>123623</v>
      </c>
      <c r="N27" s="108">
        <f t="shared" si="1"/>
        <v>101179</v>
      </c>
      <c r="O27" s="108">
        <f t="shared" si="1"/>
        <v>28591</v>
      </c>
      <c r="P27" s="108">
        <f>P7</f>
        <v>6106</v>
      </c>
      <c r="Q27" s="108">
        <f>Q7+Q12+Q17+Q22</f>
        <v>4846</v>
      </c>
      <c r="R27" s="108" t="s">
        <v>120</v>
      </c>
      <c r="S27" s="114"/>
    </row>
    <row r="28" spans="1:19" ht="14.1" customHeight="1" x14ac:dyDescent="0.2">
      <c r="A28" s="318"/>
      <c r="B28" s="107" t="s">
        <v>541</v>
      </c>
      <c r="C28" s="108">
        <f>SUM(D28:Q28)</f>
        <v>430875</v>
      </c>
      <c r="D28" s="108">
        <f t="shared" si="1"/>
        <v>10033</v>
      </c>
      <c r="E28" s="108">
        <f t="shared" si="1"/>
        <v>12044</v>
      </c>
      <c r="F28" s="108">
        <f t="shared" si="1"/>
        <v>25379</v>
      </c>
      <c r="G28" s="108">
        <f t="shared" si="1"/>
        <v>35300</v>
      </c>
      <c r="H28" s="108">
        <f t="shared" si="1"/>
        <v>16418</v>
      </c>
      <c r="I28" s="108">
        <f t="shared" si="1"/>
        <v>20437</v>
      </c>
      <c r="J28" s="108">
        <f t="shared" si="1"/>
        <v>8513</v>
      </c>
      <c r="K28" s="108">
        <f t="shared" si="1"/>
        <v>30733</v>
      </c>
      <c r="L28" s="108">
        <f t="shared" si="1"/>
        <v>4835</v>
      </c>
      <c r="M28" s="108">
        <f t="shared" si="1"/>
        <v>124723</v>
      </c>
      <c r="N28" s="108">
        <f t="shared" si="1"/>
        <v>102806</v>
      </c>
      <c r="O28" s="108">
        <f t="shared" si="1"/>
        <v>28902</v>
      </c>
      <c r="P28" s="108">
        <f>P8</f>
        <v>6106</v>
      </c>
      <c r="Q28" s="108">
        <f>Q8+Q13+Q18+Q23</f>
        <v>4646</v>
      </c>
      <c r="R28" s="108" t="s">
        <v>120</v>
      </c>
      <c r="S28" s="114"/>
    </row>
    <row r="29" spans="1:19" ht="12" customHeight="1" x14ac:dyDescent="0.2">
      <c r="A29" s="25"/>
      <c r="B29" s="2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9" t="s">
        <v>118</v>
      </c>
    </row>
    <row r="30" spans="1:19" ht="12" customHeight="1" x14ac:dyDescent="0.2"/>
    <row r="31" spans="1:19" ht="12" customHeight="1" x14ac:dyDescent="0.2"/>
    <row r="32" spans="1:19" ht="12" customHeight="1" x14ac:dyDescent="0.2"/>
    <row r="33" ht="12" customHeight="1" x14ac:dyDescent="0.2"/>
    <row r="34" ht="12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</sheetData>
  <customSheetViews>
    <customSheetView guid="{1063ECEF-C173-47D0-97AB-460E9FD2F30A}" showPageBreaks="1" showGridLines="0" printArea="1">
      <selection activeCell="O30" sqref="O30"/>
      <pageMargins left="0.78740157480314965" right="0.39370078740157483" top="0.98425196850393704" bottom="0.59055118110236227" header="0.51181102362204722" footer="0.51181102362204722"/>
      <pageSetup paperSize="9" orientation="landscape" verticalDpi="200" r:id="rId1"/>
      <headerFooter alignWithMargins="0"/>
    </customSheetView>
    <customSheetView guid="{46D118F4-1245-46F4-999F-CCEEE9677E7D}" showPageBreaks="1" showGridLines="0" printArea="1" topLeftCell="A13">
      <selection activeCell="R29" sqref="R29"/>
      <pageMargins left="0.78740157480314965" right="0.39370078740157483" top="0.98425196850393704" bottom="0.59055118110236227" header="0.51181102362204722" footer="0.51181102362204722"/>
      <pageSetup paperSize="9" orientation="landscape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C27" sqref="C27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howPageBreaks="1" showGridLines="0" fitToPage="1" printArea="1" view="pageBreakPreview">
      <selection activeCell="C27" sqref="C27"/>
      <pageMargins left="0.7" right="0.7" top="0.75" bottom="0.75" header="0.3" footer="0.3"/>
      <pageSetup paperSize="9" orientation="landscape" r:id="rId4"/>
      <headerFooter alignWithMargins="0"/>
    </customSheetView>
    <customSheetView guid="{75E9111E-2213-AC4F-8AAB-9D1648DDCBF9}" showPageBreaks="1" showGridLines="0" printArea="1">
      <selection activeCell="O30" sqref="O30"/>
      <pageMargins left="0.78740157480314965" right="0.39370078740157483" top="0.98425196850393704" bottom="0.59055118110236227" header="0.51181102362204722" footer="0.51181102362204722"/>
      <pageSetup paperSize="9" orientation="landscape" verticalDpi="200" r:id="rId5"/>
      <headerFooter alignWithMargins="0"/>
    </customSheetView>
    <customSheetView guid="{F08EF5F2-6A72-B948-8096-EE239DEE0301}" showGridLines="0" printArea="1" topLeftCell="A6">
      <selection activeCell="U21" sqref="U21"/>
      <pageMargins left="0.78740157480314965" right="0.39370078740157483" top="0.98425196850393704" bottom="0.59055118110236227" header="0.51181102362204722" footer="0.51181102362204722"/>
      <pageSetup paperSize="9" orientation="landscape" verticalDpi="200" r:id="rId6"/>
      <headerFooter alignWithMargins="0"/>
    </customSheetView>
    <customSheetView guid="{A8645DCB-D572-6944-B13B-8DC13BB111CA}" showGridLines="0" printArea="1">
      <selection activeCell="O30" sqref="O30"/>
      <pageMargins left="0.78740157480314965" right="0.39370078740157483" top="0.98425196850393704" bottom="0.59055118110236227" header="0.51181102362204722" footer="0.51181102362204722"/>
      <pageSetup paperSize="9" orientation="landscape" verticalDpi="200" r:id="rId7"/>
      <headerFooter alignWithMargins="0"/>
    </customSheetView>
    <customSheetView guid="{DBAD1FFC-E8B6-46DF-B96B-4DA90E1986E1}" showPageBreaks="1" showGridLines="0" fitToPage="1" printArea="1" view="pageBreakPreview">
      <selection activeCell="C27" sqref="C27"/>
      <pageMargins left="0.7" right="0.7" top="0.75" bottom="0.75" header="0.3" footer="0.3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selection activeCell="C27" sqref="C27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 topLeftCell="A6">
      <selection activeCell="U21" sqref="U21"/>
      <pageMargins left="0.78740157480314965" right="0.39370078740157483" top="0.98425196850393704" bottom="0.59055118110236227" header="0.51181102362204722" footer="0.51181102362204722"/>
      <pageSetup paperSize="9" orientation="landscape" verticalDpi="200" r:id="rId10"/>
      <headerFooter alignWithMargins="0"/>
    </customSheetView>
    <customSheetView guid="{57B261F0-D7B9-974D-93E6-27B09951C272}" showGridLines="0" printArea="1" topLeftCell="A6">
      <selection activeCell="U21" sqref="U21"/>
      <pageMargins left="0.78740157480314965" right="0.39370078740157483" top="0.98425196850393704" bottom="0.59055118110236227" header="0.51181102362204722" footer="0.51181102362204722"/>
      <pageSetup paperSize="9" orientation="landscape" verticalDpi="200" r:id="rId11"/>
      <headerFooter alignWithMargins="0"/>
    </customSheetView>
    <customSheetView guid="{76A95D36-BC02-614D-9B02-580F1F25BEC1}" showGridLines="0" printArea="1" topLeftCell="A6">
      <selection activeCell="U21" sqref="U21"/>
      <pageMargins left="0.78740157480314965" right="0.39370078740157483" top="0.98425196850393704" bottom="0.59055118110236227" header="0.51181102362204722" footer="0.51181102362204722"/>
      <pageSetup paperSize="9" orientation="landscape" verticalDpi="200" r:id="rId12"/>
      <headerFooter alignWithMargins="0"/>
    </customSheetView>
    <customSheetView guid="{A798FD1F-3323-1349-918B-0E45F18CE6EC}" showGridLines="0" printArea="1" topLeftCell="A6">
      <selection activeCell="U21" sqref="U21"/>
      <pageMargins left="0.78740157480314965" right="0.39370078740157483" top="0.98425196850393704" bottom="0.59055118110236227" header="0.51181102362204722" footer="0.51181102362204722"/>
      <pageSetup paperSize="9" orientation="landscape" verticalDpi="200" r:id="rId13"/>
      <headerFooter alignWithMargins="0"/>
    </customSheetView>
    <customSheetView guid="{AC13F217-7915-674D-9679-25AF22E59FB8}" showGridLines="0" fitToPage="1" printArea="1" view="pageBreakPreview">
      <selection activeCell="C27" sqref="C27"/>
      <pageMargins left="0.7" right="0.7" top="0.75" bottom="0.75" header="0.3" footer="0.3"/>
      <pageSetup paperSize="9" orientation="landscape" r:id="rId14"/>
      <headerFooter alignWithMargins="0"/>
    </customSheetView>
  </customSheetViews>
  <mergeCells count="6">
    <mergeCell ref="A24:A28"/>
    <mergeCell ref="A3:B3"/>
    <mergeCell ref="A4:A8"/>
    <mergeCell ref="A9:A13"/>
    <mergeCell ref="A14:A18"/>
    <mergeCell ref="A19:A23"/>
  </mergeCells>
  <phoneticPr fontId="8"/>
  <pageMargins left="0.7" right="0.7" top="0.75" bottom="0.75" header="0.3" footer="0.3"/>
  <pageSetup paperSize="9" orientation="landscape" r:id="rId1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35"/>
  <sheetViews>
    <sheetView showGridLines="0" view="pageBreakPreview" zoomScaleSheetLayoutView="100" workbookViewId="0"/>
  </sheetViews>
  <sheetFormatPr defaultColWidth="9" defaultRowHeight="10.8" x14ac:dyDescent="0.2"/>
  <cols>
    <col min="1" max="1" width="4.6640625" style="101" customWidth="1"/>
    <col min="2" max="2" width="9.6640625" style="101" customWidth="1"/>
    <col min="3" max="3" width="8.77734375" style="102" customWidth="1"/>
    <col min="4" max="4" width="8.77734375" style="103" customWidth="1"/>
    <col min="5" max="5" width="8.77734375" style="101" customWidth="1"/>
    <col min="6" max="6" width="9.88671875" style="104" customWidth="1"/>
    <col min="7" max="7" width="8.77734375" style="101" customWidth="1"/>
    <col min="8" max="8" width="8.77734375" style="103" customWidth="1"/>
    <col min="9" max="10" width="8.77734375" style="101" customWidth="1"/>
    <col min="11" max="11" width="8.77734375" style="104" customWidth="1"/>
    <col min="12" max="14" width="8.77734375" style="101" customWidth="1"/>
    <col min="15" max="15" width="9.109375" style="115" customWidth="1"/>
    <col min="16" max="31" width="9.109375" style="101" customWidth="1"/>
    <col min="32" max="37" width="4.33203125" style="101" customWidth="1"/>
    <col min="38" max="16384" width="9" style="101"/>
  </cols>
  <sheetData>
    <row r="1" spans="1:16" ht="18.75" customHeight="1" x14ac:dyDescent="0.2">
      <c r="A1" s="29" t="s">
        <v>207</v>
      </c>
    </row>
    <row r="2" spans="1:16" x14ac:dyDescent="0.15">
      <c r="N2" s="123"/>
      <c r="O2" s="124" t="s">
        <v>204</v>
      </c>
    </row>
    <row r="3" spans="1:16" ht="12" customHeight="1" x14ac:dyDescent="0.2">
      <c r="A3" s="325" t="s">
        <v>201</v>
      </c>
      <c r="B3" s="325"/>
      <c r="C3" s="325" t="s">
        <v>198</v>
      </c>
      <c r="D3" s="325"/>
      <c r="E3" s="325"/>
      <c r="F3" s="326" t="s">
        <v>106</v>
      </c>
      <c r="G3" s="326"/>
      <c r="H3" s="326"/>
      <c r="I3" s="326" t="s">
        <v>194</v>
      </c>
      <c r="J3" s="326"/>
      <c r="K3" s="326"/>
      <c r="L3" s="326"/>
      <c r="M3" s="328" t="s">
        <v>191</v>
      </c>
      <c r="N3" s="326" t="s">
        <v>187</v>
      </c>
      <c r="O3" s="321" t="s">
        <v>183</v>
      </c>
      <c r="P3" s="113"/>
    </row>
    <row r="4" spans="1:16" ht="12.9" customHeight="1" x14ac:dyDescent="0.2">
      <c r="A4" s="325"/>
      <c r="B4" s="325"/>
      <c r="C4" s="107" t="s">
        <v>154</v>
      </c>
      <c r="D4" s="118" t="s">
        <v>177</v>
      </c>
      <c r="E4" s="120" t="s">
        <v>175</v>
      </c>
      <c r="F4" s="107" t="s">
        <v>154</v>
      </c>
      <c r="G4" s="118" t="s">
        <v>177</v>
      </c>
      <c r="H4" s="120" t="s">
        <v>175</v>
      </c>
      <c r="I4" s="120" t="s">
        <v>154</v>
      </c>
      <c r="J4" s="120" t="s">
        <v>171</v>
      </c>
      <c r="K4" s="120" t="s">
        <v>169</v>
      </c>
      <c r="L4" s="122" t="s">
        <v>166</v>
      </c>
      <c r="M4" s="328"/>
      <c r="N4" s="326"/>
      <c r="O4" s="321"/>
      <c r="P4" s="113"/>
    </row>
    <row r="5" spans="1:16" ht="14.1" customHeight="1" x14ac:dyDescent="0.2">
      <c r="A5" s="322" t="s">
        <v>60</v>
      </c>
      <c r="B5" s="117" t="s">
        <v>122</v>
      </c>
      <c r="C5" s="108"/>
      <c r="D5" s="119"/>
      <c r="E5" s="108"/>
      <c r="F5" s="121">
        <f t="shared" ref="F5:F29" si="0">G5+H5</f>
        <v>52618</v>
      </c>
      <c r="G5" s="108">
        <v>46326</v>
      </c>
      <c r="H5" s="108">
        <v>6292</v>
      </c>
      <c r="I5" s="108">
        <f t="shared" ref="I5:I24" si="1">J5+K5+L5</f>
        <v>239396</v>
      </c>
      <c r="J5" s="108">
        <v>140175</v>
      </c>
      <c r="K5" s="108">
        <v>98354</v>
      </c>
      <c r="L5" s="108">
        <v>867</v>
      </c>
      <c r="M5" s="108">
        <v>2432</v>
      </c>
      <c r="N5" s="108">
        <v>510</v>
      </c>
      <c r="O5" s="125">
        <v>368</v>
      </c>
    </row>
    <row r="6" spans="1:16" ht="14.1" customHeight="1" x14ac:dyDescent="0.2">
      <c r="A6" s="323"/>
      <c r="B6" s="117" t="s">
        <v>104</v>
      </c>
      <c r="C6" s="108"/>
      <c r="D6" s="108"/>
      <c r="E6" s="108"/>
      <c r="F6" s="121">
        <f t="shared" si="0"/>
        <v>56920</v>
      </c>
      <c r="G6" s="108">
        <v>49900</v>
      </c>
      <c r="H6" s="108">
        <v>7020</v>
      </c>
      <c r="I6" s="108">
        <f t="shared" si="1"/>
        <v>259028</v>
      </c>
      <c r="J6" s="108">
        <v>143874</v>
      </c>
      <c r="K6" s="108">
        <v>114178</v>
      </c>
      <c r="L6" s="108">
        <v>976</v>
      </c>
      <c r="M6" s="108">
        <v>2148</v>
      </c>
      <c r="N6" s="108">
        <v>501</v>
      </c>
      <c r="O6" s="125">
        <v>479</v>
      </c>
    </row>
    <row r="7" spans="1:16" ht="14.1" customHeight="1" x14ac:dyDescent="0.2">
      <c r="A7" s="323"/>
      <c r="B7" s="117" t="s">
        <v>115</v>
      </c>
      <c r="C7" s="108"/>
      <c r="D7" s="108"/>
      <c r="E7" s="108"/>
      <c r="F7" s="121">
        <f t="shared" si="0"/>
        <v>58615</v>
      </c>
      <c r="G7" s="108">
        <v>53173</v>
      </c>
      <c r="H7" s="108">
        <v>5442</v>
      </c>
      <c r="I7" s="108">
        <f t="shared" si="1"/>
        <v>259928</v>
      </c>
      <c r="J7" s="108">
        <v>146333</v>
      </c>
      <c r="K7" s="108">
        <v>112807</v>
      </c>
      <c r="L7" s="108">
        <v>788</v>
      </c>
      <c r="M7" s="108">
        <v>2418</v>
      </c>
      <c r="N7" s="108">
        <v>461</v>
      </c>
      <c r="O7" s="125">
        <v>526</v>
      </c>
    </row>
    <row r="8" spans="1:16" ht="14.1" customHeight="1" x14ac:dyDescent="0.2">
      <c r="A8" s="323"/>
      <c r="B8" s="117" t="s">
        <v>839</v>
      </c>
      <c r="C8" s="108"/>
      <c r="D8" s="108"/>
      <c r="E8" s="108"/>
      <c r="F8" s="121">
        <f t="shared" si="0"/>
        <v>56390</v>
      </c>
      <c r="G8" s="108">
        <v>51249</v>
      </c>
      <c r="H8" s="108">
        <v>5141</v>
      </c>
      <c r="I8" s="108">
        <f t="shared" si="1"/>
        <v>248056</v>
      </c>
      <c r="J8" s="108">
        <v>142348</v>
      </c>
      <c r="K8" s="108">
        <v>105029</v>
      </c>
      <c r="L8" s="108">
        <v>679</v>
      </c>
      <c r="M8" s="108">
        <v>2896</v>
      </c>
      <c r="N8" s="108">
        <v>378</v>
      </c>
      <c r="O8" s="125">
        <v>537</v>
      </c>
    </row>
    <row r="9" spans="1:16" ht="14.1" customHeight="1" x14ac:dyDescent="0.2">
      <c r="A9" s="324"/>
      <c r="B9" s="117" t="s">
        <v>541</v>
      </c>
      <c r="C9" s="108"/>
      <c r="D9" s="108"/>
      <c r="E9" s="108"/>
      <c r="F9" s="121">
        <f t="shared" si="0"/>
        <v>57969</v>
      </c>
      <c r="G9" s="108">
        <v>52471</v>
      </c>
      <c r="H9" s="108">
        <v>5498</v>
      </c>
      <c r="I9" s="108">
        <f t="shared" si="1"/>
        <v>254882</v>
      </c>
      <c r="J9" s="108">
        <v>144508</v>
      </c>
      <c r="K9" s="108">
        <v>109945</v>
      </c>
      <c r="L9" s="108">
        <v>429</v>
      </c>
      <c r="M9" s="108">
        <v>2655</v>
      </c>
      <c r="N9" s="108">
        <v>388</v>
      </c>
      <c r="O9" s="125">
        <v>669</v>
      </c>
    </row>
    <row r="10" spans="1:16" ht="14.1" customHeight="1" x14ac:dyDescent="0.2">
      <c r="A10" s="322" t="s">
        <v>7</v>
      </c>
      <c r="B10" s="117" t="s">
        <v>122</v>
      </c>
      <c r="C10" s="108"/>
      <c r="D10" s="108"/>
      <c r="E10" s="108"/>
      <c r="F10" s="121">
        <f t="shared" si="0"/>
        <v>18592</v>
      </c>
      <c r="G10" s="108">
        <v>17257</v>
      </c>
      <c r="H10" s="108">
        <v>1335</v>
      </c>
      <c r="I10" s="108">
        <f t="shared" si="1"/>
        <v>73051</v>
      </c>
      <c r="J10" s="108">
        <v>49221</v>
      </c>
      <c r="K10" s="108">
        <v>23749</v>
      </c>
      <c r="L10" s="108">
        <v>81</v>
      </c>
      <c r="M10" s="108">
        <v>1430</v>
      </c>
      <c r="N10" s="108">
        <v>233</v>
      </c>
      <c r="O10" s="125">
        <v>443</v>
      </c>
    </row>
    <row r="11" spans="1:16" ht="14.1" customHeight="1" x14ac:dyDescent="0.2">
      <c r="A11" s="323"/>
      <c r="B11" s="117" t="s">
        <v>104</v>
      </c>
      <c r="C11" s="108"/>
      <c r="D11" s="108"/>
      <c r="E11" s="108"/>
      <c r="F11" s="121">
        <f t="shared" si="0"/>
        <v>19069</v>
      </c>
      <c r="G11" s="108">
        <v>17707</v>
      </c>
      <c r="H11" s="108">
        <v>1362</v>
      </c>
      <c r="I11" s="108">
        <f t="shared" si="1"/>
        <v>75008</v>
      </c>
      <c r="J11" s="108">
        <v>49883</v>
      </c>
      <c r="K11" s="108">
        <v>25065</v>
      </c>
      <c r="L11" s="108">
        <v>60</v>
      </c>
      <c r="M11" s="108">
        <v>1726</v>
      </c>
      <c r="N11" s="108">
        <v>213</v>
      </c>
      <c r="O11" s="125">
        <v>367</v>
      </c>
    </row>
    <row r="12" spans="1:16" ht="14.1" customHeight="1" x14ac:dyDescent="0.2">
      <c r="A12" s="323"/>
      <c r="B12" s="117" t="s">
        <v>115</v>
      </c>
      <c r="C12" s="108"/>
      <c r="D12" s="108"/>
      <c r="E12" s="108"/>
      <c r="F12" s="121">
        <f t="shared" si="0"/>
        <v>19068</v>
      </c>
      <c r="G12" s="108">
        <v>17830</v>
      </c>
      <c r="H12" s="108">
        <v>1238</v>
      </c>
      <c r="I12" s="108">
        <f t="shared" si="1"/>
        <v>72995</v>
      </c>
      <c r="J12" s="108">
        <v>47555</v>
      </c>
      <c r="K12" s="108">
        <v>25389</v>
      </c>
      <c r="L12" s="108">
        <v>51</v>
      </c>
      <c r="M12" s="108">
        <v>2038</v>
      </c>
      <c r="N12" s="108">
        <v>196</v>
      </c>
      <c r="O12" s="125">
        <v>285</v>
      </c>
    </row>
    <row r="13" spans="1:16" ht="14.1" customHeight="1" x14ac:dyDescent="0.2">
      <c r="A13" s="323"/>
      <c r="B13" s="117" t="s">
        <v>839</v>
      </c>
      <c r="C13" s="108"/>
      <c r="D13" s="108"/>
      <c r="E13" s="108"/>
      <c r="F13" s="121">
        <f t="shared" si="0"/>
        <v>18068</v>
      </c>
      <c r="G13" s="108">
        <v>16831</v>
      </c>
      <c r="H13" s="108">
        <v>1237</v>
      </c>
      <c r="I13" s="108">
        <f t="shared" si="1"/>
        <v>69055</v>
      </c>
      <c r="J13" s="108">
        <v>44143</v>
      </c>
      <c r="K13" s="108">
        <v>24890</v>
      </c>
      <c r="L13" s="108">
        <v>22</v>
      </c>
      <c r="M13" s="108">
        <v>1976</v>
      </c>
      <c r="N13" s="108">
        <v>209</v>
      </c>
      <c r="O13" s="125">
        <v>308</v>
      </c>
    </row>
    <row r="14" spans="1:16" ht="14.1" customHeight="1" x14ac:dyDescent="0.2">
      <c r="A14" s="324"/>
      <c r="B14" s="117" t="s">
        <v>541</v>
      </c>
      <c r="C14" s="108"/>
      <c r="D14" s="108"/>
      <c r="E14" s="108"/>
      <c r="F14" s="121">
        <f t="shared" si="0"/>
        <v>18122</v>
      </c>
      <c r="G14" s="108">
        <v>16773</v>
      </c>
      <c r="H14" s="108">
        <v>1349</v>
      </c>
      <c r="I14" s="108">
        <f t="shared" si="1"/>
        <v>68523</v>
      </c>
      <c r="J14" s="108">
        <v>44140</v>
      </c>
      <c r="K14" s="108">
        <v>24371</v>
      </c>
      <c r="L14" s="108">
        <v>12</v>
      </c>
      <c r="M14" s="108">
        <v>1552</v>
      </c>
      <c r="N14" s="108">
        <v>205</v>
      </c>
      <c r="O14" s="125">
        <v>355</v>
      </c>
    </row>
    <row r="15" spans="1:16" ht="14.1" customHeight="1" x14ac:dyDescent="0.2">
      <c r="A15" s="322" t="s">
        <v>67</v>
      </c>
      <c r="B15" s="117" t="s">
        <v>122</v>
      </c>
      <c r="C15" s="108"/>
      <c r="D15" s="108"/>
      <c r="E15" s="108"/>
      <c r="F15" s="121">
        <f t="shared" si="0"/>
        <v>12355</v>
      </c>
      <c r="G15" s="108">
        <v>11863</v>
      </c>
      <c r="H15" s="108">
        <v>492</v>
      </c>
      <c r="I15" s="108">
        <f t="shared" si="1"/>
        <v>44789</v>
      </c>
      <c r="J15" s="108">
        <v>37775</v>
      </c>
      <c r="K15" s="108">
        <v>6501</v>
      </c>
      <c r="L15" s="108">
        <v>513</v>
      </c>
      <c r="M15" s="108">
        <v>36</v>
      </c>
      <c r="N15" s="108">
        <v>309</v>
      </c>
      <c r="O15" s="125">
        <v>379</v>
      </c>
    </row>
    <row r="16" spans="1:16" ht="14.1" customHeight="1" x14ac:dyDescent="0.2">
      <c r="A16" s="323"/>
      <c r="B16" s="117" t="s">
        <v>104</v>
      </c>
      <c r="C16" s="108"/>
      <c r="D16" s="108"/>
      <c r="E16" s="108"/>
      <c r="F16" s="121">
        <f t="shared" si="0"/>
        <v>13066</v>
      </c>
      <c r="G16" s="108">
        <v>12424</v>
      </c>
      <c r="H16" s="108">
        <v>642</v>
      </c>
      <c r="I16" s="108">
        <f t="shared" si="1"/>
        <v>46677</v>
      </c>
      <c r="J16" s="108">
        <v>38513</v>
      </c>
      <c r="K16" s="108">
        <v>7790</v>
      </c>
      <c r="L16" s="108">
        <v>374</v>
      </c>
      <c r="M16" s="108">
        <v>126</v>
      </c>
      <c r="N16" s="108">
        <v>263</v>
      </c>
      <c r="O16" s="125">
        <v>353</v>
      </c>
    </row>
    <row r="17" spans="1:15" ht="14.1" customHeight="1" x14ac:dyDescent="0.2">
      <c r="A17" s="323"/>
      <c r="B17" s="117" t="s">
        <v>115</v>
      </c>
      <c r="C17" s="108"/>
      <c r="D17" s="108"/>
      <c r="E17" s="108"/>
      <c r="F17" s="121">
        <f t="shared" si="0"/>
        <v>13610</v>
      </c>
      <c r="G17" s="108">
        <v>13216</v>
      </c>
      <c r="H17" s="108">
        <v>394</v>
      </c>
      <c r="I17" s="108">
        <f t="shared" si="1"/>
        <v>47758</v>
      </c>
      <c r="J17" s="108">
        <v>40568</v>
      </c>
      <c r="K17" s="108">
        <v>6744</v>
      </c>
      <c r="L17" s="108">
        <v>446</v>
      </c>
      <c r="M17" s="108">
        <v>206</v>
      </c>
      <c r="N17" s="108">
        <v>225</v>
      </c>
      <c r="O17" s="125">
        <v>347</v>
      </c>
    </row>
    <row r="18" spans="1:15" ht="14.1" customHeight="1" x14ac:dyDescent="0.2">
      <c r="A18" s="323"/>
      <c r="B18" s="117" t="s">
        <v>839</v>
      </c>
      <c r="C18" s="108"/>
      <c r="D18" s="108"/>
      <c r="E18" s="108"/>
      <c r="F18" s="121">
        <f t="shared" si="0"/>
        <v>13340</v>
      </c>
      <c r="G18" s="108">
        <v>12983</v>
      </c>
      <c r="H18" s="108">
        <v>357</v>
      </c>
      <c r="I18" s="108">
        <f t="shared" si="1"/>
        <v>46299</v>
      </c>
      <c r="J18" s="108">
        <v>38865</v>
      </c>
      <c r="K18" s="108">
        <v>7241</v>
      </c>
      <c r="L18" s="108">
        <v>193</v>
      </c>
      <c r="M18" s="108">
        <v>106</v>
      </c>
      <c r="N18" s="108">
        <v>223</v>
      </c>
      <c r="O18" s="125">
        <v>321</v>
      </c>
    </row>
    <row r="19" spans="1:15" ht="14.1" customHeight="1" x14ac:dyDescent="0.2">
      <c r="A19" s="324"/>
      <c r="B19" s="117" t="s">
        <v>541</v>
      </c>
      <c r="C19" s="108"/>
      <c r="D19" s="108"/>
      <c r="E19" s="108"/>
      <c r="F19" s="121">
        <f t="shared" si="0"/>
        <v>13036</v>
      </c>
      <c r="G19" s="108">
        <v>12673</v>
      </c>
      <c r="H19" s="108">
        <v>363</v>
      </c>
      <c r="I19" s="108">
        <f t="shared" si="1"/>
        <v>44532</v>
      </c>
      <c r="J19" s="108">
        <v>37429</v>
      </c>
      <c r="K19" s="108">
        <v>6949</v>
      </c>
      <c r="L19" s="108">
        <v>154</v>
      </c>
      <c r="M19" s="108">
        <v>527</v>
      </c>
      <c r="N19" s="108">
        <v>222</v>
      </c>
      <c r="O19" s="125">
        <v>361</v>
      </c>
    </row>
    <row r="20" spans="1:15" ht="14.1" customHeight="1" x14ac:dyDescent="0.2">
      <c r="A20" s="322" t="s">
        <v>85</v>
      </c>
      <c r="B20" s="117" t="s">
        <v>122</v>
      </c>
      <c r="C20" s="108"/>
      <c r="D20" s="108"/>
      <c r="E20" s="108"/>
      <c r="F20" s="121">
        <f t="shared" si="0"/>
        <v>11324</v>
      </c>
      <c r="G20" s="108">
        <v>8869</v>
      </c>
      <c r="H20" s="108">
        <v>2455</v>
      </c>
      <c r="I20" s="108">
        <f t="shared" si="1"/>
        <v>57810</v>
      </c>
      <c r="J20" s="108">
        <v>32312</v>
      </c>
      <c r="K20" s="108">
        <v>25357</v>
      </c>
      <c r="L20" s="108">
        <v>141</v>
      </c>
      <c r="M20" s="108">
        <v>1116</v>
      </c>
      <c r="N20" s="108">
        <v>160</v>
      </c>
      <c r="O20" s="125">
        <v>72</v>
      </c>
    </row>
    <row r="21" spans="1:15" ht="14.1" customHeight="1" x14ac:dyDescent="0.2">
      <c r="A21" s="323"/>
      <c r="B21" s="117" t="s">
        <v>104</v>
      </c>
      <c r="C21" s="108"/>
      <c r="D21" s="108"/>
      <c r="E21" s="108"/>
      <c r="F21" s="121">
        <f t="shared" si="0"/>
        <v>11396</v>
      </c>
      <c r="G21" s="108">
        <v>9152</v>
      </c>
      <c r="H21" s="108">
        <v>2244</v>
      </c>
      <c r="I21" s="108">
        <f t="shared" si="1"/>
        <v>56766</v>
      </c>
      <c r="J21" s="108">
        <v>31112</v>
      </c>
      <c r="K21" s="108">
        <v>25434</v>
      </c>
      <c r="L21" s="108">
        <v>220</v>
      </c>
      <c r="M21" s="108">
        <v>1242</v>
      </c>
      <c r="N21" s="108">
        <v>148</v>
      </c>
      <c r="O21" s="125">
        <v>112</v>
      </c>
    </row>
    <row r="22" spans="1:15" ht="14.1" customHeight="1" x14ac:dyDescent="0.2">
      <c r="A22" s="323"/>
      <c r="B22" s="117" t="s">
        <v>115</v>
      </c>
      <c r="C22" s="108"/>
      <c r="D22" s="108"/>
      <c r="E22" s="108"/>
      <c r="F22" s="121">
        <f t="shared" si="0"/>
        <v>11220</v>
      </c>
      <c r="G22" s="108">
        <v>9291</v>
      </c>
      <c r="H22" s="108">
        <v>1929</v>
      </c>
      <c r="I22" s="108">
        <f t="shared" si="1"/>
        <v>56697</v>
      </c>
      <c r="J22" s="108">
        <v>31604</v>
      </c>
      <c r="K22" s="108">
        <v>24906</v>
      </c>
      <c r="L22" s="108">
        <v>187</v>
      </c>
      <c r="M22" s="108">
        <v>1600</v>
      </c>
      <c r="N22" s="108">
        <v>135</v>
      </c>
      <c r="O22" s="125">
        <v>89</v>
      </c>
    </row>
    <row r="23" spans="1:15" ht="14.1" customHeight="1" x14ac:dyDescent="0.2">
      <c r="A23" s="323"/>
      <c r="B23" s="107" t="s">
        <v>839</v>
      </c>
      <c r="C23" s="108"/>
      <c r="D23" s="108"/>
      <c r="E23" s="108"/>
      <c r="F23" s="108">
        <f t="shared" si="0"/>
        <v>11257</v>
      </c>
      <c r="G23" s="108">
        <v>9181</v>
      </c>
      <c r="H23" s="108">
        <v>2076</v>
      </c>
      <c r="I23" s="108">
        <f t="shared" si="1"/>
        <v>54893</v>
      </c>
      <c r="J23" s="108">
        <v>30965</v>
      </c>
      <c r="K23" s="108">
        <v>23731</v>
      </c>
      <c r="L23" s="108">
        <v>197</v>
      </c>
      <c r="M23" s="108">
        <v>1267</v>
      </c>
      <c r="N23" s="108">
        <v>134</v>
      </c>
      <c r="O23" s="125">
        <v>82</v>
      </c>
    </row>
    <row r="24" spans="1:15" ht="14.1" customHeight="1" x14ac:dyDescent="0.2">
      <c r="A24" s="324"/>
      <c r="B24" s="107" t="s">
        <v>541</v>
      </c>
      <c r="C24" s="108"/>
      <c r="D24" s="108"/>
      <c r="E24" s="108"/>
      <c r="F24" s="108">
        <f t="shared" si="0"/>
        <v>11315</v>
      </c>
      <c r="G24" s="108">
        <v>9550</v>
      </c>
      <c r="H24" s="108">
        <v>1765</v>
      </c>
      <c r="I24" s="108">
        <f t="shared" si="1"/>
        <v>51947</v>
      </c>
      <c r="J24" s="108">
        <v>30336</v>
      </c>
      <c r="K24" s="108">
        <v>21464</v>
      </c>
      <c r="L24" s="108">
        <v>147</v>
      </c>
      <c r="M24" s="108">
        <v>1721</v>
      </c>
      <c r="N24" s="108">
        <v>112</v>
      </c>
      <c r="O24" s="125">
        <v>81</v>
      </c>
    </row>
    <row r="25" spans="1:15" ht="14.1" customHeight="1" x14ac:dyDescent="0.2">
      <c r="A25" s="329" t="s">
        <v>83</v>
      </c>
      <c r="B25" s="107" t="s">
        <v>122</v>
      </c>
      <c r="C25" s="108">
        <f>D25+E25</f>
        <v>48671</v>
      </c>
      <c r="D25" s="108">
        <v>46787</v>
      </c>
      <c r="E25" s="108">
        <v>1884</v>
      </c>
      <c r="F25" s="108">
        <f t="shared" si="0"/>
        <v>94889</v>
      </c>
      <c r="G25" s="108">
        <f t="shared" ref="G25:H29" si="2">G5+G10+G15+G20</f>
        <v>84315</v>
      </c>
      <c r="H25" s="108">
        <f t="shared" si="2"/>
        <v>10574</v>
      </c>
      <c r="I25" s="108">
        <f>SUM(J25:L25)</f>
        <v>415046</v>
      </c>
      <c r="J25" s="108">
        <f t="shared" ref="J25:O29" si="3">J5+J10+J15+J20</f>
        <v>259483</v>
      </c>
      <c r="K25" s="108">
        <f t="shared" si="3"/>
        <v>153961</v>
      </c>
      <c r="L25" s="108">
        <f t="shared" si="3"/>
        <v>1602</v>
      </c>
      <c r="M25" s="108">
        <f t="shared" si="3"/>
        <v>5014</v>
      </c>
      <c r="N25" s="108">
        <f t="shared" si="3"/>
        <v>1212</v>
      </c>
      <c r="O25" s="108">
        <f t="shared" si="3"/>
        <v>1262</v>
      </c>
    </row>
    <row r="26" spans="1:15" ht="14.1" customHeight="1" x14ac:dyDescent="0.2">
      <c r="A26" s="330"/>
      <c r="B26" s="107" t="s">
        <v>104</v>
      </c>
      <c r="C26" s="108">
        <f>D26+E26</f>
        <v>49557</v>
      </c>
      <c r="D26" s="108">
        <v>47706</v>
      </c>
      <c r="E26" s="108">
        <v>1851</v>
      </c>
      <c r="F26" s="108">
        <f t="shared" si="0"/>
        <v>100451</v>
      </c>
      <c r="G26" s="108">
        <f t="shared" si="2"/>
        <v>89183</v>
      </c>
      <c r="H26" s="108">
        <f t="shared" si="2"/>
        <v>11268</v>
      </c>
      <c r="I26" s="108">
        <f>SUM(J26:L26)</f>
        <v>437479</v>
      </c>
      <c r="J26" s="108">
        <f t="shared" si="3"/>
        <v>263382</v>
      </c>
      <c r="K26" s="108">
        <f t="shared" si="3"/>
        <v>172467</v>
      </c>
      <c r="L26" s="108">
        <f t="shared" si="3"/>
        <v>1630</v>
      </c>
      <c r="M26" s="108">
        <f t="shared" si="3"/>
        <v>5242</v>
      </c>
      <c r="N26" s="108">
        <f t="shared" si="3"/>
        <v>1125</v>
      </c>
      <c r="O26" s="108">
        <f t="shared" si="3"/>
        <v>1311</v>
      </c>
    </row>
    <row r="27" spans="1:15" ht="14.1" customHeight="1" x14ac:dyDescent="0.2">
      <c r="A27" s="330"/>
      <c r="B27" s="107" t="s">
        <v>115</v>
      </c>
      <c r="C27" s="108">
        <f>D27+E27</f>
        <v>50709</v>
      </c>
      <c r="D27" s="108">
        <v>48955</v>
      </c>
      <c r="E27" s="108">
        <v>1754</v>
      </c>
      <c r="F27" s="108">
        <f t="shared" si="0"/>
        <v>102513</v>
      </c>
      <c r="G27" s="108">
        <f t="shared" si="2"/>
        <v>93510</v>
      </c>
      <c r="H27" s="108">
        <f t="shared" si="2"/>
        <v>9003</v>
      </c>
      <c r="I27" s="108">
        <f>SUM(J27:L27)</f>
        <v>437378</v>
      </c>
      <c r="J27" s="108">
        <f t="shared" si="3"/>
        <v>266060</v>
      </c>
      <c r="K27" s="108">
        <f t="shared" si="3"/>
        <v>169846</v>
      </c>
      <c r="L27" s="108">
        <f t="shared" si="3"/>
        <v>1472</v>
      </c>
      <c r="M27" s="108">
        <f t="shared" si="3"/>
        <v>6262</v>
      </c>
      <c r="N27" s="108">
        <f t="shared" si="3"/>
        <v>1017</v>
      </c>
      <c r="O27" s="108">
        <f t="shared" si="3"/>
        <v>1247</v>
      </c>
    </row>
    <row r="28" spans="1:15" ht="14.1" customHeight="1" x14ac:dyDescent="0.2">
      <c r="A28" s="330"/>
      <c r="B28" s="107" t="s">
        <v>839</v>
      </c>
      <c r="C28" s="108">
        <f>D28+E28</f>
        <v>51781</v>
      </c>
      <c r="D28" s="108">
        <v>50083</v>
      </c>
      <c r="E28" s="108">
        <v>1698</v>
      </c>
      <c r="F28" s="108">
        <f t="shared" si="0"/>
        <v>99055</v>
      </c>
      <c r="G28" s="108">
        <f t="shared" si="2"/>
        <v>90244</v>
      </c>
      <c r="H28" s="108">
        <f t="shared" si="2"/>
        <v>8811</v>
      </c>
      <c r="I28" s="108">
        <f>SUM(J28:L28)</f>
        <v>418303</v>
      </c>
      <c r="J28" s="108">
        <f t="shared" si="3"/>
        <v>256321</v>
      </c>
      <c r="K28" s="108">
        <f t="shared" si="3"/>
        <v>160891</v>
      </c>
      <c r="L28" s="108">
        <f t="shared" si="3"/>
        <v>1091</v>
      </c>
      <c r="M28" s="108">
        <f t="shared" si="3"/>
        <v>6245</v>
      </c>
      <c r="N28" s="108">
        <f t="shared" si="3"/>
        <v>944</v>
      </c>
      <c r="O28" s="108">
        <f t="shared" si="3"/>
        <v>1248</v>
      </c>
    </row>
    <row r="29" spans="1:15" ht="14.1" customHeight="1" x14ac:dyDescent="0.2">
      <c r="A29" s="331"/>
      <c r="B29" s="107" t="s">
        <v>541</v>
      </c>
      <c r="C29" s="108">
        <f>D29+E29</f>
        <v>52893</v>
      </c>
      <c r="D29" s="108">
        <v>51249</v>
      </c>
      <c r="E29" s="108">
        <v>1644</v>
      </c>
      <c r="F29" s="108">
        <f t="shared" si="0"/>
        <v>100442</v>
      </c>
      <c r="G29" s="108">
        <f t="shared" si="2"/>
        <v>91467</v>
      </c>
      <c r="H29" s="108">
        <f t="shared" si="2"/>
        <v>8975</v>
      </c>
      <c r="I29" s="108">
        <f>SUM(J29:L29)</f>
        <v>419884</v>
      </c>
      <c r="J29" s="108">
        <f t="shared" si="3"/>
        <v>256413</v>
      </c>
      <c r="K29" s="108">
        <f t="shared" si="3"/>
        <v>162729</v>
      </c>
      <c r="L29" s="108">
        <f t="shared" si="3"/>
        <v>742</v>
      </c>
      <c r="M29" s="108">
        <f t="shared" si="3"/>
        <v>6455</v>
      </c>
      <c r="N29" s="108">
        <f t="shared" si="3"/>
        <v>927</v>
      </c>
      <c r="O29" s="108">
        <f t="shared" si="3"/>
        <v>1466</v>
      </c>
    </row>
    <row r="30" spans="1:15" ht="12" customHeight="1" x14ac:dyDescent="0.2">
      <c r="O30" s="126" t="s">
        <v>118</v>
      </c>
    </row>
    <row r="31" spans="1:15" ht="12" customHeight="1" x14ac:dyDescent="0.2">
      <c r="A31" s="116"/>
      <c r="C31" s="116"/>
      <c r="D31" s="116"/>
      <c r="F31" s="116"/>
      <c r="H31" s="116"/>
      <c r="K31" s="116"/>
    </row>
    <row r="32" spans="1:15" ht="12" customHeight="1" x14ac:dyDescent="0.2"/>
    <row r="33" spans="1:14" ht="12" customHeight="1" x14ac:dyDescent="0.2"/>
    <row r="34" spans="1:14" ht="12" customHeight="1" x14ac:dyDescent="0.2"/>
    <row r="35" spans="1:14" ht="12" customHeight="1" x14ac:dyDescent="0.2"/>
    <row r="36" spans="1:14" ht="12" customHeight="1" x14ac:dyDescent="0.2"/>
    <row r="37" spans="1:14" ht="12" customHeight="1" x14ac:dyDescent="0.2"/>
    <row r="38" spans="1:14" ht="12" customHeight="1" x14ac:dyDescent="0.2">
      <c r="A38" s="327"/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</row>
    <row r="39" spans="1:14" ht="12" customHeight="1" x14ac:dyDescent="0.2"/>
    <row r="40" spans="1:14" ht="12" customHeight="1" x14ac:dyDescent="0.2"/>
    <row r="41" spans="1:14" ht="14.25" customHeight="1" x14ac:dyDescent="0.2"/>
    <row r="42" spans="1:14" ht="14.25" customHeight="1" x14ac:dyDescent="0.2"/>
    <row r="43" spans="1:14" ht="14.25" customHeight="1" x14ac:dyDescent="0.2"/>
    <row r="44" spans="1:14" ht="14.25" customHeight="1" x14ac:dyDescent="0.2"/>
    <row r="45" spans="1:14" ht="14.25" customHeight="1" x14ac:dyDescent="0.2"/>
    <row r="46" spans="1:14" ht="14.25" customHeight="1" x14ac:dyDescent="0.2"/>
    <row r="47" spans="1:14" ht="14.25" customHeight="1" x14ac:dyDescent="0.2"/>
    <row r="48" spans="1:14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</sheetData>
  <customSheetViews>
    <customSheetView guid="{1063ECEF-C173-47D0-97AB-460E9FD2F30A}" showPageBreaks="1" showGridLines="0" printArea="1" topLeftCell="A13">
      <selection activeCell="I32" sqref="I32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 topLeftCell="A9">
      <selection activeCell="J10" sqref="J10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cale="115" showPageBreaks="1" showGridLines="0" fitToPage="1" printArea="1" view="pageBreakPreview">
      <selection activeCell="F29" sqref="F29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115" showPageBreaks="1" showGridLines="0" fitToPage="1" printArea="1" view="pageBreakPreview">
      <selection activeCell="F29" sqref="F29"/>
      <pageMargins left="0.7" right="0.7" top="0.75" bottom="0.75" header="0.3" footer="0.3"/>
      <pageSetup paperSize="9" orientation="landscape" r:id="rId4"/>
      <headerFooter alignWithMargins="0"/>
    </customSheetView>
    <customSheetView guid="{75E9111E-2213-AC4F-8AAB-9D1648DDCBF9}" showPageBreaks="1" showGridLines="0" printArea="1" topLeftCell="A13">
      <selection activeCell="I32" sqref="I32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>
      <selection activeCell="K14" sqref="K14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 topLeftCell="A13">
      <selection activeCell="I32" sqref="I32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115" showPageBreaks="1" showGridLines="0" fitToPage="1" printArea="1" view="pageBreakPreview">
      <selection activeCell="F29" sqref="F29"/>
      <pageMargins left="0.7" right="0.7" top="0.75" bottom="0.75" header="0.3" footer="0.3"/>
      <pageSetup paperSize="9" orientation="landscape" r:id="rId8"/>
      <headerFooter alignWithMargins="0"/>
    </customSheetView>
    <customSheetView guid="{E8560C56-3BFF-43E3-BFE2-88FD83A634BD}" scale="115" showPageBreaks="1" showGridLines="0" fitToPage="1" printArea="1" view="pageBreakPreview">
      <selection activeCell="F29" sqref="F29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>
      <selection activeCell="C5" sqref="C5:E23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>
      <selection activeCell="C5" sqref="C5:E23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>
      <selection activeCell="C5" sqref="C5:E23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>
      <selection activeCell="C5" sqref="C5:E23"/>
      <pageMargins left="0.78740157480314965" right="0.59055118110236227" top="0.98425196850393704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cale="115" showGridLines="0" fitToPage="1" printArea="1" view="pageBreakPreview">
      <selection activeCell="F29" sqref="F29"/>
      <pageMargins left="0.7" right="0.7" top="0.75" bottom="0.75" header="0.3" footer="0.3"/>
      <pageSetup paperSize="9" orientation="landscape" r:id="rId14"/>
      <headerFooter alignWithMargins="0"/>
    </customSheetView>
  </customSheetViews>
  <mergeCells count="13">
    <mergeCell ref="A38:N38"/>
    <mergeCell ref="A3:B4"/>
    <mergeCell ref="M3:M4"/>
    <mergeCell ref="N3:N4"/>
    <mergeCell ref="A25:A29"/>
    <mergeCell ref="O3:O4"/>
    <mergeCell ref="A5:A9"/>
    <mergeCell ref="A10:A14"/>
    <mergeCell ref="A15:A19"/>
    <mergeCell ref="A20:A24"/>
    <mergeCell ref="C3:E3"/>
    <mergeCell ref="F3:H3"/>
    <mergeCell ref="I3:L3"/>
  </mergeCells>
  <phoneticPr fontId="8"/>
  <pageMargins left="0.7" right="0.7" top="0.75" bottom="0.75" header="0.3" footer="0.3"/>
  <pageSetup paperSize="9" orientation="landscape" r:id="rId15"/>
  <headerFooter alignWithMargins="0"/>
  <drawing r:id="rId1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08"/>
  <sheetViews>
    <sheetView showGridLines="0" view="pageBreakPreview" zoomScaleSheetLayoutView="100" workbookViewId="0"/>
  </sheetViews>
  <sheetFormatPr defaultColWidth="9" defaultRowHeight="10.8" x14ac:dyDescent="0.2"/>
  <cols>
    <col min="1" max="1" width="26.109375" style="1" customWidth="1"/>
    <col min="2" max="2" width="11.77734375" style="2" bestFit="1" customWidth="1"/>
    <col min="3" max="4" width="15" style="3" customWidth="1"/>
    <col min="5" max="7" width="15" style="1" customWidth="1"/>
    <col min="8" max="8" width="19.6640625" style="1" customWidth="1"/>
    <col min="9" max="9" width="19.6640625" style="4" customWidth="1"/>
    <col min="10" max="27" width="19.6640625" style="1" customWidth="1"/>
    <col min="28" max="33" width="9.109375" style="1" customWidth="1"/>
    <col min="34" max="39" width="4.33203125" style="1" customWidth="1"/>
    <col min="40" max="16384" width="9" style="1"/>
  </cols>
  <sheetData>
    <row r="1" spans="1:16" ht="18.75" customHeight="1" x14ac:dyDescent="0.2">
      <c r="A1" s="127" t="s">
        <v>302</v>
      </c>
      <c r="B1" s="20"/>
      <c r="C1" s="25"/>
      <c r="D1" s="25"/>
      <c r="P1" s="19"/>
    </row>
    <row r="2" spans="1:16" s="6" customFormat="1" ht="14.25" customHeight="1" x14ac:dyDescent="0.15">
      <c r="B2" s="9"/>
      <c r="C2" s="131"/>
      <c r="F2" s="131"/>
      <c r="G2" s="131" t="s">
        <v>299</v>
      </c>
      <c r="I2" s="12"/>
      <c r="P2" s="23"/>
    </row>
    <row r="3" spans="1:16" s="9" customFormat="1" ht="14.25" customHeight="1" x14ac:dyDescent="0.2">
      <c r="A3" s="7" t="s">
        <v>297</v>
      </c>
      <c r="B3" s="7" t="s">
        <v>296</v>
      </c>
      <c r="C3" s="7" t="s">
        <v>159</v>
      </c>
      <c r="D3" s="7" t="s">
        <v>295</v>
      </c>
      <c r="E3" s="7" t="s">
        <v>115</v>
      </c>
      <c r="F3" s="7" t="s">
        <v>839</v>
      </c>
      <c r="G3" s="7" t="s">
        <v>541</v>
      </c>
      <c r="I3" s="136"/>
    </row>
    <row r="4" spans="1:16" s="6" customFormat="1" ht="15" customHeight="1" x14ac:dyDescent="0.2">
      <c r="A4" s="98" t="s">
        <v>291</v>
      </c>
      <c r="B4" s="98" t="s">
        <v>271</v>
      </c>
      <c r="C4" s="108" t="s">
        <v>120</v>
      </c>
      <c r="D4" s="108" t="s">
        <v>120</v>
      </c>
      <c r="E4" s="108" t="s">
        <v>120</v>
      </c>
      <c r="F4" s="108" t="s">
        <v>120</v>
      </c>
      <c r="G4" s="108" t="s">
        <v>120</v>
      </c>
      <c r="I4" s="12"/>
    </row>
    <row r="5" spans="1:16" s="6" customFormat="1" ht="15" customHeight="1" x14ac:dyDescent="0.2">
      <c r="A5" s="128" t="s">
        <v>288</v>
      </c>
      <c r="B5" s="130" t="s">
        <v>271</v>
      </c>
      <c r="C5" s="125">
        <v>10979</v>
      </c>
      <c r="D5" s="125">
        <v>10407</v>
      </c>
      <c r="E5" s="133">
        <v>11854</v>
      </c>
      <c r="F5" s="133">
        <v>13214</v>
      </c>
      <c r="G5" s="133">
        <v>13358</v>
      </c>
      <c r="I5" s="12"/>
    </row>
    <row r="6" spans="1:16" s="6" customFormat="1" ht="15" customHeight="1" x14ac:dyDescent="0.2">
      <c r="A6" s="129" t="s">
        <v>286</v>
      </c>
      <c r="B6" s="98" t="s">
        <v>284</v>
      </c>
      <c r="C6" s="132">
        <v>12884</v>
      </c>
      <c r="D6" s="125">
        <v>13916</v>
      </c>
      <c r="E6" s="133">
        <v>14755</v>
      </c>
      <c r="F6" s="133">
        <v>15507</v>
      </c>
      <c r="G6" s="133">
        <v>16936</v>
      </c>
      <c r="I6" s="12"/>
    </row>
    <row r="7" spans="1:16" s="6" customFormat="1" ht="15" customHeight="1" x14ac:dyDescent="0.2">
      <c r="A7" s="129" t="s">
        <v>281</v>
      </c>
      <c r="B7" s="98" t="s">
        <v>271</v>
      </c>
      <c r="C7" s="132">
        <v>6639</v>
      </c>
      <c r="D7" s="125">
        <v>5136</v>
      </c>
      <c r="E7" s="133">
        <v>7301</v>
      </c>
      <c r="F7" s="133">
        <v>8961</v>
      </c>
      <c r="G7" s="133">
        <v>8283</v>
      </c>
      <c r="I7" s="12"/>
    </row>
    <row r="8" spans="1:16" s="6" customFormat="1" ht="15" customHeight="1" x14ac:dyDescent="0.2">
      <c r="A8" s="129" t="s">
        <v>278</v>
      </c>
      <c r="B8" s="98" t="s">
        <v>271</v>
      </c>
      <c r="C8" s="132">
        <v>6850</v>
      </c>
      <c r="D8" s="125">
        <v>7081</v>
      </c>
      <c r="E8" s="133">
        <v>8453</v>
      </c>
      <c r="F8" s="133">
        <v>10099</v>
      </c>
      <c r="G8" s="133">
        <v>11008</v>
      </c>
      <c r="I8" s="12"/>
    </row>
    <row r="9" spans="1:16" s="6" customFormat="1" ht="15" customHeight="1" x14ac:dyDescent="0.2">
      <c r="A9" s="129" t="s">
        <v>276</v>
      </c>
      <c r="B9" s="98" t="s">
        <v>271</v>
      </c>
      <c r="C9" s="132">
        <v>4861</v>
      </c>
      <c r="D9" s="125">
        <v>4437</v>
      </c>
      <c r="E9" s="133">
        <v>5516</v>
      </c>
      <c r="F9" s="133">
        <v>7578</v>
      </c>
      <c r="G9" s="133">
        <v>7450</v>
      </c>
      <c r="I9" s="12"/>
    </row>
    <row r="10" spans="1:16" s="6" customFormat="1" ht="15" customHeight="1" x14ac:dyDescent="0.2">
      <c r="A10" s="129" t="s">
        <v>275</v>
      </c>
      <c r="B10" s="98" t="s">
        <v>271</v>
      </c>
      <c r="C10" s="132">
        <v>6634</v>
      </c>
      <c r="D10" s="125">
        <v>4708</v>
      </c>
      <c r="E10" s="133">
        <v>10722</v>
      </c>
      <c r="F10" s="133">
        <v>14409</v>
      </c>
      <c r="G10" s="133">
        <v>14878</v>
      </c>
      <c r="I10" s="12"/>
    </row>
    <row r="11" spans="1:16" s="6" customFormat="1" ht="15" customHeight="1" x14ac:dyDescent="0.2">
      <c r="A11" s="129" t="s">
        <v>274</v>
      </c>
      <c r="B11" s="98" t="s">
        <v>271</v>
      </c>
      <c r="C11" s="132">
        <v>8769</v>
      </c>
      <c r="D11" s="125">
        <v>8805</v>
      </c>
      <c r="E11" s="133">
        <v>9150</v>
      </c>
      <c r="F11" s="133">
        <v>11199</v>
      </c>
      <c r="G11" s="133">
        <v>11245</v>
      </c>
      <c r="I11" s="12"/>
    </row>
    <row r="12" spans="1:16" s="6" customFormat="1" ht="15" customHeight="1" x14ac:dyDescent="0.2">
      <c r="A12" s="129" t="s">
        <v>273</v>
      </c>
      <c r="B12" s="98" t="s">
        <v>271</v>
      </c>
      <c r="C12" s="132">
        <v>3823</v>
      </c>
      <c r="D12" s="125">
        <v>6334</v>
      </c>
      <c r="E12" s="133">
        <v>10276</v>
      </c>
      <c r="F12" s="133">
        <v>10875</v>
      </c>
      <c r="G12" s="133">
        <v>44396</v>
      </c>
      <c r="I12" s="12"/>
    </row>
    <row r="13" spans="1:16" s="6" customFormat="1" ht="15" customHeight="1" x14ac:dyDescent="0.2">
      <c r="A13" s="129" t="s">
        <v>272</v>
      </c>
      <c r="B13" s="98" t="s">
        <v>271</v>
      </c>
      <c r="C13" s="132">
        <v>4821</v>
      </c>
      <c r="D13" s="125">
        <v>6628</v>
      </c>
      <c r="E13" s="133">
        <v>6232</v>
      </c>
      <c r="F13" s="133">
        <v>7320</v>
      </c>
      <c r="G13" s="133">
        <v>7780</v>
      </c>
      <c r="I13" s="12"/>
    </row>
    <row r="14" spans="1:16" s="6" customFormat="1" ht="15" customHeight="1" x14ac:dyDescent="0.2">
      <c r="A14" s="129" t="s">
        <v>176</v>
      </c>
      <c r="B14" s="98" t="s">
        <v>270</v>
      </c>
      <c r="C14" s="132">
        <v>5301</v>
      </c>
      <c r="D14" s="125">
        <v>6864</v>
      </c>
      <c r="E14" s="133">
        <v>6835</v>
      </c>
      <c r="F14" s="133">
        <v>9967</v>
      </c>
      <c r="G14" s="133">
        <v>10629</v>
      </c>
      <c r="I14" s="12"/>
    </row>
    <row r="15" spans="1:16" s="6" customFormat="1" ht="15" customHeight="1" x14ac:dyDescent="0.2">
      <c r="A15" s="129" t="s">
        <v>266</v>
      </c>
      <c r="B15" s="98" t="s">
        <v>232</v>
      </c>
      <c r="C15" s="132">
        <v>6145</v>
      </c>
      <c r="D15" s="125">
        <v>6600</v>
      </c>
      <c r="E15" s="133">
        <v>9822</v>
      </c>
      <c r="F15" s="133">
        <v>9693</v>
      </c>
      <c r="G15" s="133">
        <v>9257</v>
      </c>
      <c r="I15" s="12"/>
    </row>
    <row r="16" spans="1:16" s="6" customFormat="1" ht="15" customHeight="1" x14ac:dyDescent="0.2">
      <c r="A16" s="129" t="s">
        <v>263</v>
      </c>
      <c r="B16" s="98" t="s">
        <v>261</v>
      </c>
      <c r="C16" s="132">
        <v>11159</v>
      </c>
      <c r="D16" s="125">
        <v>12045</v>
      </c>
      <c r="E16" s="133">
        <v>14283</v>
      </c>
      <c r="F16" s="133">
        <v>15538</v>
      </c>
      <c r="G16" s="133">
        <v>16523</v>
      </c>
      <c r="I16" s="12"/>
    </row>
    <row r="17" spans="1:9" s="6" customFormat="1" ht="15" customHeight="1" x14ac:dyDescent="0.2">
      <c r="A17" s="129" t="s">
        <v>260</v>
      </c>
      <c r="B17" s="98" t="s">
        <v>258</v>
      </c>
      <c r="C17" s="132">
        <v>4996</v>
      </c>
      <c r="D17" s="125">
        <v>7155</v>
      </c>
      <c r="E17" s="133">
        <v>7608</v>
      </c>
      <c r="F17" s="133">
        <v>11570</v>
      </c>
      <c r="G17" s="133">
        <v>10826</v>
      </c>
      <c r="I17" s="12"/>
    </row>
    <row r="18" spans="1:9" s="6" customFormat="1" ht="15" customHeight="1" x14ac:dyDescent="0.2">
      <c r="A18" s="129" t="s">
        <v>256</v>
      </c>
      <c r="B18" s="98" t="s">
        <v>254</v>
      </c>
      <c r="C18" s="132">
        <v>10527</v>
      </c>
      <c r="D18" s="125">
        <v>11878</v>
      </c>
      <c r="E18" s="133">
        <v>11396</v>
      </c>
      <c r="F18" s="133">
        <v>11605</v>
      </c>
      <c r="G18" s="133">
        <v>10928</v>
      </c>
      <c r="I18" s="12"/>
    </row>
    <row r="19" spans="1:9" s="6" customFormat="1" ht="15" customHeight="1" x14ac:dyDescent="0.2">
      <c r="A19" s="129" t="s">
        <v>250</v>
      </c>
      <c r="B19" s="98" t="s">
        <v>248</v>
      </c>
      <c r="C19" s="132">
        <v>5180</v>
      </c>
      <c r="D19" s="125">
        <v>6006</v>
      </c>
      <c r="E19" s="133">
        <v>7406</v>
      </c>
      <c r="F19" s="133">
        <v>8658</v>
      </c>
      <c r="G19" s="133">
        <v>9331</v>
      </c>
      <c r="I19" s="12"/>
    </row>
    <row r="20" spans="1:9" s="6" customFormat="1" ht="15" customHeight="1" x14ac:dyDescent="0.2">
      <c r="A20" s="129" t="s">
        <v>247</v>
      </c>
      <c r="B20" s="98" t="s">
        <v>245</v>
      </c>
      <c r="C20" s="132">
        <v>11229</v>
      </c>
      <c r="D20" s="125">
        <v>11911</v>
      </c>
      <c r="E20" s="133">
        <v>16448</v>
      </c>
      <c r="F20" s="133">
        <v>18624</v>
      </c>
      <c r="G20" s="133">
        <v>16863</v>
      </c>
      <c r="I20" s="12"/>
    </row>
    <row r="21" spans="1:9" s="6" customFormat="1" ht="15" customHeight="1" x14ac:dyDescent="0.2">
      <c r="A21" s="129" t="s">
        <v>243</v>
      </c>
      <c r="B21" s="98" t="s">
        <v>242</v>
      </c>
      <c r="C21" s="132">
        <v>3881</v>
      </c>
      <c r="D21" s="125">
        <v>3429</v>
      </c>
      <c r="E21" s="133">
        <v>4649</v>
      </c>
      <c r="F21" s="133">
        <v>5361</v>
      </c>
      <c r="G21" s="133">
        <v>7285</v>
      </c>
      <c r="I21" s="12"/>
    </row>
    <row r="22" spans="1:9" s="6" customFormat="1" ht="15" customHeight="1" x14ac:dyDescent="0.2">
      <c r="A22" s="129" t="s">
        <v>238</v>
      </c>
      <c r="B22" s="98" t="s">
        <v>237</v>
      </c>
      <c r="C22" s="132">
        <v>25349</v>
      </c>
      <c r="D22" s="125">
        <v>24937</v>
      </c>
      <c r="E22" s="133">
        <v>29577</v>
      </c>
      <c r="F22" s="133">
        <v>29555</v>
      </c>
      <c r="G22" s="133">
        <v>29038</v>
      </c>
      <c r="I22" s="12"/>
    </row>
    <row r="23" spans="1:9" s="6" customFormat="1" ht="15" customHeight="1" x14ac:dyDescent="0.2">
      <c r="A23" s="129" t="s">
        <v>234</v>
      </c>
      <c r="B23" s="98" t="s">
        <v>232</v>
      </c>
      <c r="C23" s="132">
        <v>9885</v>
      </c>
      <c r="D23" s="125">
        <v>11668</v>
      </c>
      <c r="E23" s="133">
        <v>13921</v>
      </c>
      <c r="F23" s="133">
        <v>9072</v>
      </c>
      <c r="G23" s="133">
        <v>15364</v>
      </c>
      <c r="I23" s="12"/>
    </row>
    <row r="24" spans="1:9" s="6" customFormat="1" ht="15" customHeight="1" x14ac:dyDescent="0.2">
      <c r="A24" s="129" t="s">
        <v>233</v>
      </c>
      <c r="B24" s="98" t="s">
        <v>232</v>
      </c>
      <c r="C24" s="132">
        <v>8925</v>
      </c>
      <c r="D24" s="125">
        <v>10757</v>
      </c>
      <c r="E24" s="133">
        <v>13577</v>
      </c>
      <c r="F24" s="133">
        <v>15475</v>
      </c>
      <c r="G24" s="133">
        <v>14382</v>
      </c>
      <c r="I24" s="12"/>
    </row>
    <row r="25" spans="1:9" s="6" customFormat="1" ht="15" customHeight="1" x14ac:dyDescent="0.2">
      <c r="A25" s="129" t="s">
        <v>229</v>
      </c>
      <c r="B25" s="98" t="s">
        <v>220</v>
      </c>
      <c r="C25" s="132">
        <v>14697</v>
      </c>
      <c r="D25" s="125">
        <v>17193</v>
      </c>
      <c r="E25" s="133">
        <v>16308</v>
      </c>
      <c r="F25" s="133">
        <v>16884</v>
      </c>
      <c r="G25" s="133">
        <v>17660</v>
      </c>
      <c r="I25" s="12"/>
    </row>
    <row r="26" spans="1:9" s="6" customFormat="1" ht="15" customHeight="1" x14ac:dyDescent="0.2">
      <c r="A26" s="129" t="s">
        <v>226</v>
      </c>
      <c r="B26" s="98" t="s">
        <v>220</v>
      </c>
      <c r="C26" s="132">
        <v>14339</v>
      </c>
      <c r="D26" s="125">
        <v>15507</v>
      </c>
      <c r="E26" s="133">
        <v>19427</v>
      </c>
      <c r="F26" s="133">
        <v>20710</v>
      </c>
      <c r="G26" s="133">
        <v>20437</v>
      </c>
      <c r="I26" s="12"/>
    </row>
    <row r="27" spans="1:9" s="6" customFormat="1" ht="15" customHeight="1" x14ac:dyDescent="0.2">
      <c r="A27" s="129" t="s">
        <v>170</v>
      </c>
      <c r="B27" s="98" t="s">
        <v>220</v>
      </c>
      <c r="C27" s="132">
        <v>6090</v>
      </c>
      <c r="D27" s="125">
        <v>7175</v>
      </c>
      <c r="E27" s="133">
        <v>8813</v>
      </c>
      <c r="F27" s="133">
        <v>10174</v>
      </c>
      <c r="G27" s="133">
        <v>10865</v>
      </c>
      <c r="I27" s="12"/>
    </row>
    <row r="28" spans="1:9" s="6" customFormat="1" ht="15" customHeight="1" x14ac:dyDescent="0.2">
      <c r="A28" s="129" t="s">
        <v>223</v>
      </c>
      <c r="B28" s="98" t="s">
        <v>220</v>
      </c>
      <c r="C28" s="132">
        <v>7514</v>
      </c>
      <c r="D28" s="125">
        <v>7709</v>
      </c>
      <c r="E28" s="133">
        <v>10605</v>
      </c>
      <c r="F28" s="133">
        <v>10944</v>
      </c>
      <c r="G28" s="133">
        <v>11147</v>
      </c>
      <c r="I28" s="12"/>
    </row>
    <row r="29" spans="1:9" s="6" customFormat="1" ht="15" customHeight="1" x14ac:dyDescent="0.2">
      <c r="A29" s="129" t="s">
        <v>27</v>
      </c>
      <c r="B29" s="98" t="s">
        <v>220</v>
      </c>
      <c r="C29" s="132">
        <v>4269</v>
      </c>
      <c r="D29" s="125">
        <v>3623</v>
      </c>
      <c r="E29" s="133">
        <v>4332</v>
      </c>
      <c r="F29" s="133">
        <v>4399</v>
      </c>
      <c r="G29" s="133">
        <v>4358</v>
      </c>
      <c r="I29" s="12"/>
    </row>
    <row r="30" spans="1:9" s="6" customFormat="1" ht="15" customHeight="1" x14ac:dyDescent="0.2">
      <c r="A30" s="129" t="s">
        <v>218</v>
      </c>
      <c r="B30" s="98" t="s">
        <v>217</v>
      </c>
      <c r="C30" s="132">
        <v>12150</v>
      </c>
      <c r="D30" s="125">
        <v>9973</v>
      </c>
      <c r="E30" s="133">
        <v>13279</v>
      </c>
      <c r="F30" s="133">
        <v>15514</v>
      </c>
      <c r="G30" s="133">
        <v>17550</v>
      </c>
      <c r="I30" s="12"/>
    </row>
    <row r="31" spans="1:9" s="6" customFormat="1" ht="15" customHeight="1" x14ac:dyDescent="0.2">
      <c r="A31" s="129" t="s">
        <v>216</v>
      </c>
      <c r="B31" s="98" t="s">
        <v>215</v>
      </c>
      <c r="C31" s="132">
        <v>2720</v>
      </c>
      <c r="D31" s="125">
        <v>3219</v>
      </c>
      <c r="E31" s="133">
        <v>3619</v>
      </c>
      <c r="F31" s="133">
        <v>4279</v>
      </c>
      <c r="G31" s="133">
        <v>3869</v>
      </c>
      <c r="I31" s="12"/>
    </row>
    <row r="32" spans="1:9" s="6" customFormat="1" ht="15" customHeight="1" x14ac:dyDescent="0.2">
      <c r="A32" s="7" t="s">
        <v>3</v>
      </c>
      <c r="B32" s="7"/>
      <c r="C32" s="125">
        <f>SUM(C4:C31)</f>
        <v>230616</v>
      </c>
      <c r="D32" s="125">
        <f>SUM(D4:D31)</f>
        <v>245101</v>
      </c>
      <c r="E32" s="125">
        <f>SUM(E4:E31)</f>
        <v>296164</v>
      </c>
      <c r="F32" s="135">
        <f>SUM(F4:F31)</f>
        <v>327184</v>
      </c>
      <c r="G32" s="135">
        <f>SUM(G4:G31)</f>
        <v>371646</v>
      </c>
      <c r="I32" s="12"/>
    </row>
    <row r="33" spans="1:9" s="6" customFormat="1" ht="14.25" customHeight="1" x14ac:dyDescent="0.2">
      <c r="A33" s="6" t="s">
        <v>210</v>
      </c>
      <c r="B33" s="9"/>
      <c r="C33" s="11"/>
      <c r="D33" s="11"/>
      <c r="F33" s="22"/>
      <c r="I33" s="12"/>
    </row>
    <row r="34" spans="1:9" ht="14.25" customHeight="1" x14ac:dyDescent="0.2">
      <c r="A34" s="6" t="s">
        <v>468</v>
      </c>
      <c r="B34" s="9"/>
      <c r="C34" s="10"/>
      <c r="D34" s="10"/>
      <c r="E34" s="134"/>
      <c r="G34" s="22" t="s">
        <v>208</v>
      </c>
    </row>
    <row r="35" spans="1:9" ht="14.25" customHeight="1" x14ac:dyDescent="0.2"/>
    <row r="36" spans="1:9" ht="14.25" customHeight="1" x14ac:dyDescent="0.2"/>
    <row r="37" spans="1:9" ht="14.25" customHeight="1" x14ac:dyDescent="0.2"/>
    <row r="38" spans="1:9" ht="14.25" customHeight="1" x14ac:dyDescent="0.2"/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</sheetData>
  <customSheetViews>
    <customSheetView guid="{1063ECEF-C173-47D0-97AB-460E9FD2F30A}" showGridLines="0" topLeftCell="A16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view="pageBreakPreview">
      <selection activeCell="I7" sqref="I7"/>
      <pageMargins left="0.78740157480314965" right="0.78740157480314965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B12C10F6-D778-41E9-8AB8-DA38D33E3FE6}" scale="60" showPageBreaks="1" showGridLines="0" view="pageBreakPreview">
      <selection activeCell="F32" sqref="F32"/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topLeftCell="A16">
      <selection activeCell="G8" sqref="G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view="pageBreakPreview">
      <selection activeCell="F32" sqref="F32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view="pageBreakPreview">
      <selection activeCell="F32" sqref="F32"/>
      <pageMargins left="0.78740157480314965" right="0.78740157480314965" top="0.59055118110236227" bottom="0.59055118110236227" header="0.51181102362204722" footer="0.51181102362204722"/>
      <pageSetup paperSize="9" orientation="landscape" r:id="rId9"/>
      <headerFooter alignWithMargins="0"/>
    </customSheetView>
    <customSheetView guid="{BC9EA3EC-B020-094C-BBAF-B8A6749D0A04}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>
      <selection activeCell="H30" sqref="H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view="pageBreakPreview">
      <selection activeCell="H23" sqref="H23"/>
      <pageMargins left="0.78740157480314965" right="0.78740157480314965" top="0.59055118110236227" bottom="0.59055118110236227" header="0.51181102362204722" footer="0.51181102362204722"/>
      <pageSetup paperSize="9" orientation="landscape" r:id="rId14"/>
      <headerFooter alignWithMargins="0"/>
    </customSheetView>
  </customSheetView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07"/>
  <sheetViews>
    <sheetView showGridLines="0" view="pageBreakPreview" zoomScaleSheetLayoutView="100" workbookViewId="0"/>
  </sheetViews>
  <sheetFormatPr defaultColWidth="9" defaultRowHeight="10.8" x14ac:dyDescent="0.2"/>
  <cols>
    <col min="1" max="2" width="3.77734375" style="1" customWidth="1"/>
    <col min="3" max="3" width="27.109375" style="2" customWidth="1"/>
    <col min="4" max="13" width="9" style="1" bestFit="1"/>
    <col min="14" max="24" width="10" style="1" customWidth="1"/>
    <col min="25" max="28" width="9.109375" style="1" customWidth="1"/>
    <col min="29" max="34" width="4.33203125" style="1" customWidth="1"/>
    <col min="35" max="16384" width="9" style="1"/>
  </cols>
  <sheetData>
    <row r="1" spans="1:13" s="30" customFormat="1" ht="18.75" customHeight="1" x14ac:dyDescent="0.2">
      <c r="A1" s="137" t="s">
        <v>354</v>
      </c>
      <c r="C1" s="138"/>
      <c r="E1" s="140"/>
      <c r="G1" s="140"/>
      <c r="I1" s="140"/>
      <c r="K1" s="140"/>
      <c r="M1" s="140"/>
    </row>
    <row r="2" spans="1:13" s="30" customFormat="1" ht="12" customHeight="1" x14ac:dyDescent="0.2">
      <c r="A2" s="137"/>
      <c r="C2" s="138"/>
      <c r="E2" s="140"/>
      <c r="G2" s="140"/>
      <c r="I2" s="140"/>
      <c r="K2" s="140"/>
      <c r="M2" s="140"/>
    </row>
    <row r="3" spans="1:13" s="6" customFormat="1" ht="12" customHeight="1" x14ac:dyDescent="0.2">
      <c r="A3" s="6" t="s">
        <v>352</v>
      </c>
      <c r="C3" s="9"/>
    </row>
    <row r="4" spans="1:13" s="6" customFormat="1" ht="12" customHeight="1" x14ac:dyDescent="0.2">
      <c r="A4" s="6" t="s">
        <v>351</v>
      </c>
      <c r="C4" s="9"/>
    </row>
    <row r="5" spans="1:13" s="6" customFormat="1" ht="12" customHeight="1" x14ac:dyDescent="0.2">
      <c r="A5" s="6" t="s">
        <v>142</v>
      </c>
      <c r="C5" s="9"/>
    </row>
    <row r="6" spans="1:13" s="6" customFormat="1" ht="12" customHeight="1" x14ac:dyDescent="0.2">
      <c r="A6" s="6" t="s">
        <v>350</v>
      </c>
      <c r="C6" s="9"/>
    </row>
    <row r="7" spans="1:13" ht="12" customHeight="1" x14ac:dyDescent="0.2">
      <c r="E7" s="19"/>
      <c r="G7" s="19"/>
      <c r="I7" s="19"/>
      <c r="K7" s="19"/>
      <c r="M7" s="19" t="s">
        <v>251</v>
      </c>
    </row>
    <row r="8" spans="1:13" ht="15" customHeight="1" x14ac:dyDescent="0.2">
      <c r="A8" s="263" t="s">
        <v>312</v>
      </c>
      <c r="B8" s="263" t="s">
        <v>349</v>
      </c>
      <c r="C8" s="263" t="s">
        <v>32</v>
      </c>
      <c r="D8" s="332" t="s">
        <v>159</v>
      </c>
      <c r="E8" s="332"/>
      <c r="F8" s="332" t="s">
        <v>295</v>
      </c>
      <c r="G8" s="332"/>
      <c r="H8" s="332" t="s">
        <v>115</v>
      </c>
      <c r="I8" s="332"/>
      <c r="J8" s="332" t="s">
        <v>839</v>
      </c>
      <c r="K8" s="332"/>
      <c r="L8" s="332" t="s">
        <v>541</v>
      </c>
      <c r="M8" s="332"/>
    </row>
    <row r="9" spans="1:13" ht="15" customHeight="1" x14ac:dyDescent="0.2">
      <c r="A9" s="263"/>
      <c r="B9" s="263"/>
      <c r="C9" s="263"/>
      <c r="D9" s="32" t="s">
        <v>133</v>
      </c>
      <c r="E9" s="32" t="s">
        <v>346</v>
      </c>
      <c r="F9" s="32" t="s">
        <v>133</v>
      </c>
      <c r="G9" s="32" t="s">
        <v>346</v>
      </c>
      <c r="H9" s="32" t="s">
        <v>133</v>
      </c>
      <c r="I9" s="32" t="s">
        <v>346</v>
      </c>
      <c r="J9" s="32" t="s">
        <v>133</v>
      </c>
      <c r="K9" s="32" t="s">
        <v>346</v>
      </c>
      <c r="L9" s="32" t="s">
        <v>133</v>
      </c>
      <c r="M9" s="32" t="s">
        <v>346</v>
      </c>
    </row>
    <row r="10" spans="1:13" ht="16.5" customHeight="1" x14ac:dyDescent="0.2">
      <c r="A10" s="334" t="s">
        <v>301</v>
      </c>
      <c r="B10" s="260" t="s">
        <v>344</v>
      </c>
      <c r="C10" s="139" t="s">
        <v>130</v>
      </c>
      <c r="D10" s="108">
        <v>276</v>
      </c>
      <c r="E10" s="108">
        <f>91441+4151</f>
        <v>95592</v>
      </c>
      <c r="F10" s="108">
        <v>306</v>
      </c>
      <c r="G10" s="108">
        <v>93528</v>
      </c>
      <c r="H10" s="108">
        <v>307</v>
      </c>
      <c r="I10" s="108">
        <v>102667</v>
      </c>
      <c r="J10" s="108">
        <v>307</v>
      </c>
      <c r="K10" s="108">
        <v>105678</v>
      </c>
      <c r="L10" s="108">
        <v>310</v>
      </c>
      <c r="M10" s="108">
        <v>121875</v>
      </c>
    </row>
    <row r="11" spans="1:13" ht="16.5" customHeight="1" x14ac:dyDescent="0.2">
      <c r="A11" s="334"/>
      <c r="B11" s="261"/>
      <c r="C11" s="139" t="s">
        <v>340</v>
      </c>
      <c r="D11" s="108" t="s">
        <v>120</v>
      </c>
      <c r="E11" s="108" t="s">
        <v>120</v>
      </c>
      <c r="F11" s="108" t="s">
        <v>120</v>
      </c>
      <c r="G11" s="108" t="s">
        <v>120</v>
      </c>
      <c r="H11" s="108" t="s">
        <v>120</v>
      </c>
      <c r="I11" s="108" t="s">
        <v>120</v>
      </c>
      <c r="J11" s="108" t="s">
        <v>120</v>
      </c>
      <c r="K11" s="108" t="s">
        <v>120</v>
      </c>
      <c r="L11" s="108" t="s">
        <v>120</v>
      </c>
      <c r="M11" s="108" t="s">
        <v>120</v>
      </c>
    </row>
    <row r="12" spans="1:13" ht="16.5" customHeight="1" x14ac:dyDescent="0.2">
      <c r="A12" s="334"/>
      <c r="B12" s="261"/>
      <c r="C12" s="139" t="s">
        <v>338</v>
      </c>
      <c r="D12" s="108">
        <v>298</v>
      </c>
      <c r="E12" s="108">
        <v>1863</v>
      </c>
      <c r="F12" s="108">
        <v>209</v>
      </c>
      <c r="G12" s="108">
        <v>2016</v>
      </c>
      <c r="H12" s="108">
        <v>189</v>
      </c>
      <c r="I12" s="108">
        <v>1522</v>
      </c>
      <c r="J12" s="108">
        <v>168</v>
      </c>
      <c r="K12" s="108">
        <v>1375</v>
      </c>
      <c r="L12" s="108">
        <v>163</v>
      </c>
      <c r="M12" s="108">
        <v>1053</v>
      </c>
    </row>
    <row r="13" spans="1:13" ht="16.5" customHeight="1" x14ac:dyDescent="0.2">
      <c r="A13" s="334"/>
      <c r="B13" s="261"/>
      <c r="C13" s="139" t="s">
        <v>337</v>
      </c>
      <c r="D13" s="108">
        <v>253</v>
      </c>
      <c r="E13" s="108">
        <v>6471</v>
      </c>
      <c r="F13" s="108">
        <v>306</v>
      </c>
      <c r="G13" s="108">
        <v>7549</v>
      </c>
      <c r="H13" s="108">
        <v>304</v>
      </c>
      <c r="I13" s="108">
        <v>8716</v>
      </c>
      <c r="J13" s="108">
        <v>305</v>
      </c>
      <c r="K13" s="108">
        <v>9335</v>
      </c>
      <c r="L13" s="108">
        <v>301</v>
      </c>
      <c r="M13" s="108">
        <v>7636</v>
      </c>
    </row>
    <row r="14" spans="1:13" ht="16.5" customHeight="1" x14ac:dyDescent="0.2">
      <c r="A14" s="334"/>
      <c r="B14" s="261"/>
      <c r="C14" s="139" t="s">
        <v>335</v>
      </c>
      <c r="D14" s="108">
        <v>241</v>
      </c>
      <c r="E14" s="108">
        <v>1176</v>
      </c>
      <c r="F14" s="108">
        <v>85</v>
      </c>
      <c r="G14" s="108">
        <v>1467</v>
      </c>
      <c r="H14" s="108">
        <v>100</v>
      </c>
      <c r="I14" s="108">
        <v>2101</v>
      </c>
      <c r="J14" s="108">
        <v>100</v>
      </c>
      <c r="K14" s="108">
        <v>1848</v>
      </c>
      <c r="L14" s="108">
        <v>73</v>
      </c>
      <c r="M14" s="108">
        <v>1261</v>
      </c>
    </row>
    <row r="15" spans="1:13" ht="16.5" customHeight="1" x14ac:dyDescent="0.2">
      <c r="A15" s="334"/>
      <c r="B15" s="261"/>
      <c r="C15" s="139" t="s">
        <v>333</v>
      </c>
      <c r="D15" s="108">
        <v>212</v>
      </c>
      <c r="E15" s="108">
        <v>745</v>
      </c>
      <c r="F15" s="108">
        <v>53</v>
      </c>
      <c r="G15" s="108">
        <v>848</v>
      </c>
      <c r="H15" s="108">
        <v>76</v>
      </c>
      <c r="I15" s="108">
        <v>989</v>
      </c>
      <c r="J15" s="108">
        <v>64</v>
      </c>
      <c r="K15" s="108">
        <v>605</v>
      </c>
      <c r="L15" s="108">
        <v>34</v>
      </c>
      <c r="M15" s="108">
        <v>708</v>
      </c>
    </row>
    <row r="16" spans="1:13" ht="16.5" customHeight="1" x14ac:dyDescent="0.2">
      <c r="A16" s="334"/>
      <c r="B16" s="261"/>
      <c r="C16" s="139" t="s">
        <v>326</v>
      </c>
      <c r="D16" s="108">
        <v>110</v>
      </c>
      <c r="E16" s="108">
        <v>3258</v>
      </c>
      <c r="F16" s="108">
        <v>140</v>
      </c>
      <c r="G16" s="108">
        <v>4495</v>
      </c>
      <c r="H16" s="108">
        <v>107</v>
      </c>
      <c r="I16" s="108">
        <v>4431</v>
      </c>
      <c r="J16" s="108">
        <v>102</v>
      </c>
      <c r="K16" s="108">
        <v>4352</v>
      </c>
      <c r="L16" s="108">
        <v>102</v>
      </c>
      <c r="M16" s="108">
        <v>3761</v>
      </c>
    </row>
    <row r="17" spans="1:13" ht="16.5" customHeight="1" x14ac:dyDescent="0.2">
      <c r="A17" s="334"/>
      <c r="B17" s="261"/>
      <c r="C17" s="139" t="s">
        <v>325</v>
      </c>
      <c r="D17" s="108">
        <v>248</v>
      </c>
      <c r="E17" s="108">
        <v>48875</v>
      </c>
      <c r="F17" s="108">
        <v>297</v>
      </c>
      <c r="G17" s="108">
        <v>52137</v>
      </c>
      <c r="H17" s="108">
        <v>296</v>
      </c>
      <c r="I17" s="108">
        <v>57206</v>
      </c>
      <c r="J17" s="108">
        <v>311</v>
      </c>
      <c r="K17" s="108">
        <v>65027</v>
      </c>
      <c r="L17" s="108">
        <v>299</v>
      </c>
      <c r="M17" s="108">
        <v>69135</v>
      </c>
    </row>
    <row r="18" spans="1:13" ht="16.5" customHeight="1" x14ac:dyDescent="0.2">
      <c r="A18" s="334"/>
      <c r="B18" s="262"/>
      <c r="C18" s="139" t="s">
        <v>323</v>
      </c>
      <c r="D18" s="108" t="s">
        <v>120</v>
      </c>
      <c r="E18" s="108" t="s">
        <v>120</v>
      </c>
      <c r="F18" s="108" t="s">
        <v>120</v>
      </c>
      <c r="G18" s="108" t="s">
        <v>120</v>
      </c>
      <c r="H18" s="108">
        <v>330</v>
      </c>
      <c r="I18" s="108">
        <v>66814</v>
      </c>
      <c r="J18" s="108">
        <v>346</v>
      </c>
      <c r="K18" s="108">
        <v>76696</v>
      </c>
      <c r="L18" s="108">
        <v>359</v>
      </c>
      <c r="M18" s="108">
        <v>13989</v>
      </c>
    </row>
    <row r="19" spans="1:13" ht="16.5" customHeight="1" x14ac:dyDescent="0.2">
      <c r="A19" s="334"/>
      <c r="B19" s="334" t="s">
        <v>322</v>
      </c>
      <c r="C19" s="139" t="s">
        <v>321</v>
      </c>
      <c r="D19" s="108">
        <v>281</v>
      </c>
      <c r="E19" s="108">
        <v>31432</v>
      </c>
      <c r="F19" s="108">
        <v>312</v>
      </c>
      <c r="G19" s="108">
        <v>42013</v>
      </c>
      <c r="H19" s="108">
        <v>310</v>
      </c>
      <c r="I19" s="108">
        <v>57808</v>
      </c>
      <c r="J19" s="108">
        <v>307</v>
      </c>
      <c r="K19" s="108">
        <v>70412</v>
      </c>
      <c r="L19" s="108">
        <v>308</v>
      </c>
      <c r="M19" s="108">
        <v>86738</v>
      </c>
    </row>
    <row r="20" spans="1:13" ht="16.5" customHeight="1" x14ac:dyDescent="0.2">
      <c r="A20" s="334"/>
      <c r="B20" s="334"/>
      <c r="C20" s="139" t="s">
        <v>320</v>
      </c>
      <c r="D20" s="108">
        <v>281</v>
      </c>
      <c r="E20" s="108">
        <v>62914</v>
      </c>
      <c r="F20" s="108">
        <v>313</v>
      </c>
      <c r="G20" s="108">
        <v>74578</v>
      </c>
      <c r="H20" s="108">
        <v>313</v>
      </c>
      <c r="I20" s="108">
        <v>76113</v>
      </c>
      <c r="J20" s="108">
        <v>312</v>
      </c>
      <c r="K20" s="108">
        <v>82761</v>
      </c>
      <c r="L20" s="108">
        <v>316</v>
      </c>
      <c r="M20" s="108">
        <v>85340</v>
      </c>
    </row>
    <row r="21" spans="1:13" ht="16.5" customHeight="1" x14ac:dyDescent="0.2">
      <c r="A21" s="334"/>
      <c r="B21" s="334"/>
      <c r="C21" s="139" t="s">
        <v>315</v>
      </c>
      <c r="D21" s="108">
        <v>69</v>
      </c>
      <c r="E21" s="108">
        <v>4589</v>
      </c>
      <c r="F21" s="108">
        <v>61</v>
      </c>
      <c r="G21" s="108">
        <v>4342</v>
      </c>
      <c r="H21" s="108">
        <v>65</v>
      </c>
      <c r="I21" s="108">
        <v>3763</v>
      </c>
      <c r="J21" s="108">
        <v>81</v>
      </c>
      <c r="K21" s="108">
        <v>4380</v>
      </c>
      <c r="L21" s="108">
        <v>81</v>
      </c>
      <c r="M21" s="108">
        <v>5107</v>
      </c>
    </row>
    <row r="22" spans="1:13" ht="16.5" customHeight="1" x14ac:dyDescent="0.2">
      <c r="A22" s="334"/>
      <c r="B22" s="334"/>
      <c r="C22" s="139" t="s">
        <v>311</v>
      </c>
      <c r="D22" s="108">
        <v>154</v>
      </c>
      <c r="E22" s="108">
        <v>4557</v>
      </c>
      <c r="F22" s="108">
        <v>169</v>
      </c>
      <c r="G22" s="108">
        <v>5585</v>
      </c>
      <c r="H22" s="108">
        <v>178</v>
      </c>
      <c r="I22" s="108">
        <v>4114</v>
      </c>
      <c r="J22" s="108">
        <v>198</v>
      </c>
      <c r="K22" s="108">
        <v>4684</v>
      </c>
      <c r="L22" s="108">
        <v>187</v>
      </c>
      <c r="M22" s="108">
        <v>4287</v>
      </c>
    </row>
    <row r="23" spans="1:13" ht="16.5" customHeight="1" x14ac:dyDescent="0.2">
      <c r="A23" s="334"/>
      <c r="B23" s="334"/>
      <c r="C23" s="139" t="s">
        <v>310</v>
      </c>
      <c r="D23" s="108">
        <v>59</v>
      </c>
      <c r="E23" s="108">
        <v>6317</v>
      </c>
      <c r="F23" s="108">
        <v>63</v>
      </c>
      <c r="G23" s="108">
        <v>2891</v>
      </c>
      <c r="H23" s="108">
        <v>63</v>
      </c>
      <c r="I23" s="108">
        <v>3055</v>
      </c>
      <c r="J23" s="108">
        <v>71</v>
      </c>
      <c r="K23" s="108">
        <v>5205</v>
      </c>
      <c r="L23" s="108">
        <v>75</v>
      </c>
      <c r="M23" s="108">
        <v>4991</v>
      </c>
    </row>
    <row r="24" spans="1:13" ht="16.5" customHeight="1" x14ac:dyDescent="0.2">
      <c r="A24" s="334"/>
      <c r="B24" s="334"/>
      <c r="C24" s="139" t="s">
        <v>239</v>
      </c>
      <c r="D24" s="108">
        <v>196</v>
      </c>
      <c r="E24" s="108">
        <v>6215</v>
      </c>
      <c r="F24" s="108">
        <v>212</v>
      </c>
      <c r="G24" s="108">
        <v>7531</v>
      </c>
      <c r="H24" s="108">
        <v>232</v>
      </c>
      <c r="I24" s="108">
        <v>8737</v>
      </c>
      <c r="J24" s="108">
        <v>220</v>
      </c>
      <c r="K24" s="108">
        <v>8085</v>
      </c>
      <c r="L24" s="108">
        <v>229</v>
      </c>
      <c r="M24" s="108">
        <v>8781</v>
      </c>
    </row>
    <row r="25" spans="1:13" ht="16.5" customHeight="1" x14ac:dyDescent="0.2">
      <c r="A25" s="334"/>
      <c r="B25" s="334"/>
      <c r="C25" s="139" t="s">
        <v>195</v>
      </c>
      <c r="D25" s="108">
        <v>26</v>
      </c>
      <c r="E25" s="108">
        <v>4280</v>
      </c>
      <c r="F25" s="108">
        <v>30</v>
      </c>
      <c r="G25" s="108">
        <v>4815</v>
      </c>
      <c r="H25" s="108">
        <v>47</v>
      </c>
      <c r="I25" s="108">
        <v>6878</v>
      </c>
      <c r="J25" s="108">
        <v>43</v>
      </c>
      <c r="K25" s="108">
        <v>5844</v>
      </c>
      <c r="L25" s="108">
        <v>46</v>
      </c>
      <c r="M25" s="108">
        <v>6398</v>
      </c>
    </row>
    <row r="26" spans="1:13" ht="16.5" customHeight="1" x14ac:dyDescent="0.2">
      <c r="A26" s="334"/>
      <c r="B26" s="334"/>
      <c r="C26" s="139" t="s">
        <v>309</v>
      </c>
      <c r="D26" s="108">
        <v>81</v>
      </c>
      <c r="E26" s="108">
        <v>2791</v>
      </c>
      <c r="F26" s="108">
        <v>69</v>
      </c>
      <c r="G26" s="108">
        <v>3865</v>
      </c>
      <c r="H26" s="108">
        <v>103</v>
      </c>
      <c r="I26" s="108">
        <v>9093</v>
      </c>
      <c r="J26" s="108">
        <v>96</v>
      </c>
      <c r="K26" s="108">
        <v>8895</v>
      </c>
      <c r="L26" s="108">
        <v>98</v>
      </c>
      <c r="M26" s="108">
        <v>9956</v>
      </c>
    </row>
    <row r="27" spans="1:13" ht="16.5" customHeight="1" x14ac:dyDescent="0.2">
      <c r="A27" s="334"/>
      <c r="B27" s="334"/>
      <c r="C27" s="139" t="s">
        <v>307</v>
      </c>
      <c r="D27" s="108">
        <v>53</v>
      </c>
      <c r="E27" s="108">
        <v>2885</v>
      </c>
      <c r="F27" s="108">
        <v>20</v>
      </c>
      <c r="G27" s="108">
        <v>1855</v>
      </c>
      <c r="H27" s="108">
        <v>26</v>
      </c>
      <c r="I27" s="108">
        <v>2597</v>
      </c>
      <c r="J27" s="108">
        <v>27</v>
      </c>
      <c r="K27" s="108">
        <v>2812</v>
      </c>
      <c r="L27" s="108">
        <v>26</v>
      </c>
      <c r="M27" s="108">
        <v>2628</v>
      </c>
    </row>
    <row r="28" spans="1:13" ht="16.5" customHeight="1" x14ac:dyDescent="0.2">
      <c r="A28" s="334"/>
      <c r="B28" s="334"/>
      <c r="C28" s="139" t="s">
        <v>230</v>
      </c>
      <c r="D28" s="108">
        <v>76</v>
      </c>
      <c r="E28" s="108">
        <v>1702</v>
      </c>
      <c r="F28" s="108">
        <v>106</v>
      </c>
      <c r="G28" s="108">
        <v>2982</v>
      </c>
      <c r="H28" s="108">
        <v>113</v>
      </c>
      <c r="I28" s="108">
        <v>2797</v>
      </c>
      <c r="J28" s="108">
        <v>123</v>
      </c>
      <c r="K28" s="108">
        <v>3091</v>
      </c>
      <c r="L28" s="108">
        <v>108</v>
      </c>
      <c r="M28" s="108">
        <v>2627</v>
      </c>
    </row>
    <row r="29" spans="1:13" ht="16.5" customHeight="1" x14ac:dyDescent="0.2">
      <c r="A29" s="334"/>
      <c r="B29" s="334"/>
      <c r="C29" s="139" t="s">
        <v>306</v>
      </c>
      <c r="D29" s="108" t="s">
        <v>120</v>
      </c>
      <c r="E29" s="108" t="s">
        <v>120</v>
      </c>
      <c r="F29" s="108" t="s">
        <v>120</v>
      </c>
      <c r="G29" s="108" t="s">
        <v>120</v>
      </c>
      <c r="H29" s="108" t="s">
        <v>120</v>
      </c>
      <c r="I29" s="108" t="s">
        <v>120</v>
      </c>
      <c r="J29" s="108" t="s">
        <v>120</v>
      </c>
      <c r="K29" s="108" t="s">
        <v>120</v>
      </c>
      <c r="L29" s="108" t="s">
        <v>120</v>
      </c>
      <c r="M29" s="108" t="s">
        <v>120</v>
      </c>
    </row>
    <row r="30" spans="1:13" ht="13.5" customHeight="1" x14ac:dyDescent="0.2">
      <c r="A30" s="25" t="s">
        <v>304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15" customHeight="1" x14ac:dyDescent="0.2"/>
    <row r="32" spans="1:13" ht="15" customHeight="1" x14ac:dyDescent="0.2"/>
    <row r="33" spans="1:13" ht="15" customHeight="1" x14ac:dyDescent="0.2">
      <c r="A33" s="333"/>
      <c r="B33" s="333"/>
      <c r="C33" s="333"/>
      <c r="D33" s="333"/>
      <c r="E33" s="333"/>
      <c r="F33" s="333"/>
      <c r="G33" s="333"/>
      <c r="H33" s="333"/>
      <c r="I33" s="333"/>
      <c r="J33" s="20"/>
      <c r="K33" s="20"/>
      <c r="L33" s="20"/>
      <c r="M33" s="20"/>
    </row>
    <row r="34" spans="1:13" ht="15" customHeight="1" x14ac:dyDescent="0.2">
      <c r="A34" s="25"/>
      <c r="C34" s="25"/>
    </row>
    <row r="35" spans="1:13" ht="15" customHeight="1" x14ac:dyDescent="0.2"/>
    <row r="36" spans="1:13" ht="15" customHeight="1" x14ac:dyDescent="0.2"/>
    <row r="37" spans="1:13" ht="15" customHeight="1" x14ac:dyDescent="0.2"/>
    <row r="38" spans="1:13" ht="15" customHeight="1" x14ac:dyDescent="0.2"/>
    <row r="39" spans="1:13" ht="15" customHeight="1" x14ac:dyDescent="0.2"/>
    <row r="40" spans="1:13" ht="15" customHeight="1" x14ac:dyDescent="0.2"/>
    <row r="41" spans="1:13" ht="15" customHeight="1" x14ac:dyDescent="0.2"/>
    <row r="42" spans="1:13" ht="15" customHeight="1" x14ac:dyDescent="0.2"/>
    <row r="43" spans="1:13" ht="15" customHeight="1" x14ac:dyDescent="0.2"/>
    <row r="44" spans="1:13" ht="15" customHeight="1" x14ac:dyDescent="0.2"/>
    <row r="45" spans="1:13" ht="15" customHeight="1" x14ac:dyDescent="0.2"/>
    <row r="46" spans="1:13" ht="15" customHeight="1" x14ac:dyDescent="0.2"/>
    <row r="47" spans="1:13" ht="15" customHeight="1" x14ac:dyDescent="0.2"/>
    <row r="48" spans="1:1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6.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</sheetData>
  <customSheetViews>
    <customSheetView guid="{1063ECEF-C173-47D0-97AB-460E9FD2F30A}" showPageBreaks="1" showGridLines="0" printArea="1" topLeftCell="A3">
      <selection activeCell="O12" sqref="O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 topLeftCell="A3">
      <selection activeCell="O12" sqref="O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D10" sqref="D10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60" showPageBreaks="1" showGridLines="0" printArea="1" view="pageBreakPreview">
      <selection activeCell="D10" sqref="D10"/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printArea="1" hiddenRows="1" topLeftCell="A3">
      <selection activeCell="O12" sqref="O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 hiddenRows="1" topLeftCell="A3">
      <selection activeCell="O12" sqref="O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 hiddenRows="1" topLeftCell="A3">
      <selection activeCell="O12" sqref="O1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selection activeCell="D10" sqref="D10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selection activeCell="D10" sqref="D10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 topLeftCell="A6">
      <pane xSplit="3" topLeftCell="J6" state="frozen"/>
      <selection activeCell="O31" sqref="O3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 topLeftCell="A6">
      <pane xSplit="3" topLeftCell="J6" state="frozen"/>
      <selection activeCell="O31" sqref="O3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 topLeftCell="A6">
      <pane xSplit="3" topLeftCell="J6" state="frozen"/>
      <selection activeCell="O31" sqref="O3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 topLeftCell="A6">
      <pane xSplit="3" topLeftCell="J6" state="frozen"/>
      <selection activeCell="O31" sqref="O3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D10" sqref="D10"/>
      <pageMargins left="0.7" right="0.7" top="0.75" bottom="0.75" header="0.3" footer="0.3"/>
      <pageSetup paperSize="9" orientation="landscape" r:id="rId14"/>
      <headerFooter alignWithMargins="0"/>
    </customSheetView>
  </customSheetViews>
  <mergeCells count="12">
    <mergeCell ref="J8:K8"/>
    <mergeCell ref="L8:M8"/>
    <mergeCell ref="A33:I33"/>
    <mergeCell ref="A8:A9"/>
    <mergeCell ref="B8:B9"/>
    <mergeCell ref="C8:C9"/>
    <mergeCell ref="A10:A29"/>
    <mergeCell ref="B10:B18"/>
    <mergeCell ref="B19:B29"/>
    <mergeCell ref="D8:E8"/>
    <mergeCell ref="F8:G8"/>
    <mergeCell ref="H8:I8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05"/>
  <sheetViews>
    <sheetView showGridLines="0" view="pageBreakPreview" zoomScaleSheetLayoutView="100" workbookViewId="0"/>
  </sheetViews>
  <sheetFormatPr defaultColWidth="9" defaultRowHeight="10.8" x14ac:dyDescent="0.2"/>
  <cols>
    <col min="1" max="2" width="3.77734375" style="141" customWidth="1"/>
    <col min="3" max="3" width="27.109375" style="142" customWidth="1"/>
    <col min="4" max="9" width="9" style="141" bestFit="1"/>
    <col min="10" max="13" width="9" style="1" bestFit="1"/>
    <col min="14" max="24" width="10" style="141" customWidth="1"/>
    <col min="25" max="28" width="9.109375" style="141" customWidth="1"/>
    <col min="29" max="34" width="4.33203125" style="141" customWidth="1"/>
    <col min="35" max="16384" width="9" style="141"/>
  </cols>
  <sheetData>
    <row r="1" spans="1:13" ht="15" customHeight="1" x14ac:dyDescent="0.2">
      <c r="A1" s="144"/>
      <c r="B1" s="144"/>
      <c r="C1" s="146"/>
      <c r="E1" s="149"/>
      <c r="G1" s="149"/>
      <c r="I1" s="149"/>
      <c r="K1" s="19"/>
      <c r="M1" s="19" t="s">
        <v>251</v>
      </c>
    </row>
    <row r="2" spans="1:13" s="143" customFormat="1" ht="15" customHeight="1" x14ac:dyDescent="0.2">
      <c r="A2" s="338" t="s">
        <v>312</v>
      </c>
      <c r="B2" s="338" t="s">
        <v>349</v>
      </c>
      <c r="C2" s="339" t="s">
        <v>32</v>
      </c>
      <c r="D2" s="298" t="s">
        <v>159</v>
      </c>
      <c r="E2" s="264"/>
      <c r="F2" s="298" t="s">
        <v>295</v>
      </c>
      <c r="G2" s="264"/>
      <c r="H2" s="298" t="s">
        <v>115</v>
      </c>
      <c r="I2" s="264"/>
      <c r="J2" s="298" t="s">
        <v>839</v>
      </c>
      <c r="K2" s="264"/>
      <c r="L2" s="298" t="s">
        <v>541</v>
      </c>
      <c r="M2" s="264"/>
    </row>
    <row r="3" spans="1:13" ht="15" customHeight="1" x14ac:dyDescent="0.2">
      <c r="A3" s="338"/>
      <c r="B3" s="338"/>
      <c r="C3" s="339"/>
      <c r="D3" s="145" t="s">
        <v>116</v>
      </c>
      <c r="E3" s="145" t="s">
        <v>386</v>
      </c>
      <c r="F3" s="145" t="s">
        <v>116</v>
      </c>
      <c r="G3" s="145" t="s">
        <v>386</v>
      </c>
      <c r="H3" s="32" t="s">
        <v>133</v>
      </c>
      <c r="I3" s="32" t="s">
        <v>346</v>
      </c>
      <c r="J3" s="32" t="s">
        <v>133</v>
      </c>
      <c r="K3" s="32" t="s">
        <v>346</v>
      </c>
      <c r="L3" s="32" t="s">
        <v>133</v>
      </c>
      <c r="M3" s="32" t="s">
        <v>346</v>
      </c>
    </row>
    <row r="4" spans="1:13" ht="16.5" customHeight="1" x14ac:dyDescent="0.2">
      <c r="A4" s="335" t="s">
        <v>384</v>
      </c>
      <c r="B4" s="340" t="s">
        <v>380</v>
      </c>
      <c r="C4" s="147" t="s">
        <v>382</v>
      </c>
      <c r="D4" s="148">
        <v>275</v>
      </c>
      <c r="E4" s="148">
        <v>48626</v>
      </c>
      <c r="F4" s="148">
        <v>306</v>
      </c>
      <c r="G4" s="148">
        <v>66693</v>
      </c>
      <c r="H4" s="108">
        <v>316</v>
      </c>
      <c r="I4" s="108">
        <v>74636</v>
      </c>
      <c r="J4" s="108">
        <v>305</v>
      </c>
      <c r="K4" s="108">
        <v>71212</v>
      </c>
      <c r="L4" s="108">
        <v>304</v>
      </c>
      <c r="M4" s="108">
        <v>76696</v>
      </c>
    </row>
    <row r="5" spans="1:13" ht="16.5" customHeight="1" x14ac:dyDescent="0.2">
      <c r="A5" s="336"/>
      <c r="B5" s="340"/>
      <c r="C5" s="147" t="s">
        <v>381</v>
      </c>
      <c r="D5" s="148" t="s">
        <v>120</v>
      </c>
      <c r="E5" s="148" t="s">
        <v>120</v>
      </c>
      <c r="F5" s="148" t="s">
        <v>120</v>
      </c>
      <c r="G5" s="148" t="s">
        <v>120</v>
      </c>
      <c r="H5" s="148" t="s">
        <v>120</v>
      </c>
      <c r="I5" s="148" t="s">
        <v>120</v>
      </c>
      <c r="J5" s="148" t="s">
        <v>120</v>
      </c>
      <c r="K5" s="148" t="s">
        <v>120</v>
      </c>
      <c r="L5" s="148">
        <v>44</v>
      </c>
      <c r="M5" s="148">
        <v>584</v>
      </c>
    </row>
    <row r="6" spans="1:13" ht="16.5" customHeight="1" x14ac:dyDescent="0.2">
      <c r="A6" s="336"/>
      <c r="B6" s="340"/>
      <c r="C6" s="147" t="s">
        <v>379</v>
      </c>
      <c r="D6" s="148">
        <v>30</v>
      </c>
      <c r="E6" s="148">
        <v>416</v>
      </c>
      <c r="F6" s="148">
        <v>42</v>
      </c>
      <c r="G6" s="148">
        <v>1427</v>
      </c>
      <c r="H6" s="108">
        <v>62</v>
      </c>
      <c r="I6" s="108">
        <v>2381</v>
      </c>
      <c r="J6" s="108">
        <v>65</v>
      </c>
      <c r="K6" s="108">
        <v>2234</v>
      </c>
      <c r="L6" s="108">
        <v>50</v>
      </c>
      <c r="M6" s="108">
        <v>2570</v>
      </c>
    </row>
    <row r="7" spans="1:13" ht="16.5" customHeight="1" x14ac:dyDescent="0.2">
      <c r="A7" s="336"/>
      <c r="B7" s="340"/>
      <c r="C7" s="147" t="s">
        <v>235</v>
      </c>
      <c r="D7" s="148">
        <v>161</v>
      </c>
      <c r="E7" s="148">
        <v>5801</v>
      </c>
      <c r="F7" s="148">
        <v>164</v>
      </c>
      <c r="G7" s="148">
        <v>5653</v>
      </c>
      <c r="H7" s="108">
        <v>178</v>
      </c>
      <c r="I7" s="108">
        <v>5692</v>
      </c>
      <c r="J7" s="108">
        <v>189</v>
      </c>
      <c r="K7" s="108">
        <v>6000</v>
      </c>
      <c r="L7" s="108">
        <v>185</v>
      </c>
      <c r="M7" s="108">
        <v>6308</v>
      </c>
    </row>
    <row r="8" spans="1:13" ht="16.5" customHeight="1" x14ac:dyDescent="0.2">
      <c r="A8" s="336"/>
      <c r="B8" s="340"/>
      <c r="C8" s="147" t="s">
        <v>378</v>
      </c>
      <c r="D8" s="148">
        <v>210</v>
      </c>
      <c r="E8" s="148">
        <v>25856</v>
      </c>
      <c r="F8" s="148">
        <v>236</v>
      </c>
      <c r="G8" s="148">
        <v>23611</v>
      </c>
      <c r="H8" s="108">
        <v>236</v>
      </c>
      <c r="I8" s="108">
        <v>30532</v>
      </c>
      <c r="J8" s="108">
        <v>242</v>
      </c>
      <c r="K8" s="108">
        <v>27696</v>
      </c>
      <c r="L8" s="108">
        <v>228</v>
      </c>
      <c r="M8" s="108">
        <v>24671</v>
      </c>
    </row>
    <row r="9" spans="1:13" ht="16.5" customHeight="1" x14ac:dyDescent="0.2">
      <c r="A9" s="336"/>
      <c r="B9" s="340"/>
      <c r="C9" s="147" t="s">
        <v>376</v>
      </c>
      <c r="D9" s="148">
        <v>2</v>
      </c>
      <c r="E9" s="148">
        <v>136</v>
      </c>
      <c r="F9" s="148">
        <v>6</v>
      </c>
      <c r="G9" s="148">
        <v>345</v>
      </c>
      <c r="H9" s="108">
        <v>4</v>
      </c>
      <c r="I9" s="108">
        <v>460</v>
      </c>
      <c r="J9" s="108">
        <v>4</v>
      </c>
      <c r="K9" s="108">
        <v>450</v>
      </c>
      <c r="L9" s="108">
        <v>12</v>
      </c>
      <c r="M9" s="108">
        <v>775</v>
      </c>
    </row>
    <row r="10" spans="1:13" ht="16.5" customHeight="1" x14ac:dyDescent="0.2">
      <c r="A10" s="336"/>
      <c r="B10" s="340"/>
      <c r="C10" s="147" t="s">
        <v>375</v>
      </c>
      <c r="D10" s="148">
        <v>136</v>
      </c>
      <c r="E10" s="148">
        <v>4351</v>
      </c>
      <c r="F10" s="148">
        <v>108</v>
      </c>
      <c r="G10" s="148">
        <v>4176</v>
      </c>
      <c r="H10" s="108">
        <v>122</v>
      </c>
      <c r="I10" s="108">
        <v>3556</v>
      </c>
      <c r="J10" s="108">
        <v>196</v>
      </c>
      <c r="K10" s="108">
        <v>6986</v>
      </c>
      <c r="L10" s="108">
        <v>98</v>
      </c>
      <c r="M10" s="108">
        <v>1919</v>
      </c>
    </row>
    <row r="11" spans="1:13" ht="16.5" customHeight="1" x14ac:dyDescent="0.2">
      <c r="A11" s="336"/>
      <c r="B11" s="336" t="s">
        <v>374</v>
      </c>
      <c r="C11" s="147" t="s">
        <v>373</v>
      </c>
      <c r="D11" s="148">
        <v>276</v>
      </c>
      <c r="E11" s="148">
        <v>50234</v>
      </c>
      <c r="F11" s="148">
        <v>304</v>
      </c>
      <c r="G11" s="148">
        <v>63545</v>
      </c>
      <c r="H11" s="108">
        <v>306</v>
      </c>
      <c r="I11" s="108">
        <v>70406</v>
      </c>
      <c r="J11" s="108">
        <v>309</v>
      </c>
      <c r="K11" s="108">
        <v>80333</v>
      </c>
      <c r="L11" s="108">
        <v>307</v>
      </c>
      <c r="M11" s="108">
        <v>83748</v>
      </c>
    </row>
    <row r="12" spans="1:13" ht="16.5" customHeight="1" x14ac:dyDescent="0.2">
      <c r="A12" s="336"/>
      <c r="B12" s="336"/>
      <c r="C12" s="147" t="s">
        <v>372</v>
      </c>
      <c r="D12" s="148" t="s">
        <v>120</v>
      </c>
      <c r="E12" s="148" t="s">
        <v>120</v>
      </c>
      <c r="F12" s="148" t="s">
        <v>120</v>
      </c>
      <c r="G12" s="148" t="s">
        <v>120</v>
      </c>
      <c r="H12" s="148" t="s">
        <v>120</v>
      </c>
      <c r="I12" s="148" t="s">
        <v>120</v>
      </c>
      <c r="J12" s="148" t="s">
        <v>120</v>
      </c>
      <c r="K12" s="148" t="s">
        <v>120</v>
      </c>
      <c r="L12" s="148" t="s">
        <v>120</v>
      </c>
      <c r="M12" s="148" t="s">
        <v>120</v>
      </c>
    </row>
    <row r="13" spans="1:13" ht="16.5" customHeight="1" x14ac:dyDescent="0.2">
      <c r="A13" s="336"/>
      <c r="B13" s="336"/>
      <c r="C13" s="147" t="s">
        <v>370</v>
      </c>
      <c r="D13" s="148">
        <v>271</v>
      </c>
      <c r="E13" s="148">
        <v>6947</v>
      </c>
      <c r="F13" s="148">
        <v>304</v>
      </c>
      <c r="G13" s="148">
        <v>10182</v>
      </c>
      <c r="H13" s="108">
        <v>306</v>
      </c>
      <c r="I13" s="108">
        <v>16650</v>
      </c>
      <c r="J13" s="108">
        <v>309</v>
      </c>
      <c r="K13" s="108">
        <v>18305</v>
      </c>
      <c r="L13" s="108">
        <v>307</v>
      </c>
      <c r="M13" s="108">
        <v>18862</v>
      </c>
    </row>
    <row r="14" spans="1:13" ht="16.5" customHeight="1" x14ac:dyDescent="0.2">
      <c r="A14" s="336"/>
      <c r="B14" s="336"/>
      <c r="C14" s="147" t="s">
        <v>279</v>
      </c>
      <c r="D14" s="148">
        <v>326</v>
      </c>
      <c r="E14" s="148">
        <v>5420</v>
      </c>
      <c r="F14" s="148">
        <v>128</v>
      </c>
      <c r="G14" s="148">
        <v>8425</v>
      </c>
      <c r="H14" s="108">
        <v>152</v>
      </c>
      <c r="I14" s="108">
        <v>7120</v>
      </c>
      <c r="J14" s="108">
        <v>140</v>
      </c>
      <c r="K14" s="108">
        <v>7840</v>
      </c>
      <c r="L14" s="108">
        <v>151</v>
      </c>
      <c r="M14" s="108">
        <v>9403</v>
      </c>
    </row>
    <row r="15" spans="1:13" ht="16.5" customHeight="1" x14ac:dyDescent="0.2">
      <c r="A15" s="336"/>
      <c r="B15" s="335" t="s">
        <v>199</v>
      </c>
      <c r="C15" s="147" t="s">
        <v>97</v>
      </c>
      <c r="D15" s="148">
        <v>249</v>
      </c>
      <c r="E15" s="148">
        <v>10042</v>
      </c>
      <c r="F15" s="148">
        <v>307</v>
      </c>
      <c r="G15" s="148">
        <v>12280</v>
      </c>
      <c r="H15" s="108">
        <v>307</v>
      </c>
      <c r="I15" s="108">
        <v>13113</v>
      </c>
      <c r="J15" s="108">
        <v>306</v>
      </c>
      <c r="K15" s="108">
        <v>13488</v>
      </c>
      <c r="L15" s="108">
        <v>307</v>
      </c>
      <c r="M15" s="108">
        <v>13643</v>
      </c>
    </row>
    <row r="16" spans="1:13" ht="16.5" customHeight="1" x14ac:dyDescent="0.2">
      <c r="A16" s="336"/>
      <c r="B16" s="336"/>
      <c r="C16" s="147" t="s">
        <v>69</v>
      </c>
      <c r="D16" s="148">
        <v>295</v>
      </c>
      <c r="E16" s="148">
        <v>4655</v>
      </c>
      <c r="F16" s="148">
        <v>307</v>
      </c>
      <c r="G16" s="148">
        <v>4456</v>
      </c>
      <c r="H16" s="108">
        <v>307</v>
      </c>
      <c r="I16" s="108">
        <v>4144</v>
      </c>
      <c r="J16" s="108">
        <v>306</v>
      </c>
      <c r="K16" s="108">
        <v>4182</v>
      </c>
      <c r="L16" s="108">
        <v>307</v>
      </c>
      <c r="M16" s="108">
        <v>3790</v>
      </c>
    </row>
    <row r="17" spans="1:13" ht="16.5" customHeight="1" x14ac:dyDescent="0.2">
      <c r="A17" s="336"/>
      <c r="B17" s="336"/>
      <c r="C17" s="147" t="s">
        <v>211</v>
      </c>
      <c r="D17" s="148">
        <v>251</v>
      </c>
      <c r="E17" s="148">
        <v>633</v>
      </c>
      <c r="F17" s="148">
        <v>307</v>
      </c>
      <c r="G17" s="148">
        <v>610</v>
      </c>
      <c r="H17" s="108">
        <v>307</v>
      </c>
      <c r="I17" s="108">
        <v>818</v>
      </c>
      <c r="J17" s="108">
        <v>306</v>
      </c>
      <c r="K17" s="108">
        <v>505</v>
      </c>
      <c r="L17" s="108">
        <v>307</v>
      </c>
      <c r="M17" s="108">
        <v>577</v>
      </c>
    </row>
    <row r="18" spans="1:13" ht="16.5" customHeight="1" x14ac:dyDescent="0.2">
      <c r="A18" s="336"/>
      <c r="B18" s="336"/>
      <c r="C18" s="147" t="s">
        <v>205</v>
      </c>
      <c r="D18" s="148">
        <v>210</v>
      </c>
      <c r="E18" s="148">
        <v>29903</v>
      </c>
      <c r="F18" s="148">
        <v>237</v>
      </c>
      <c r="G18" s="148">
        <v>32289</v>
      </c>
      <c r="H18" s="108">
        <v>237</v>
      </c>
      <c r="I18" s="108">
        <v>35415</v>
      </c>
      <c r="J18" s="108">
        <v>244</v>
      </c>
      <c r="K18" s="108">
        <v>30904</v>
      </c>
      <c r="L18" s="108">
        <v>304</v>
      </c>
      <c r="M18" s="108">
        <v>29461</v>
      </c>
    </row>
    <row r="19" spans="1:13" ht="16.5" customHeight="1" x14ac:dyDescent="0.2">
      <c r="A19" s="337"/>
      <c r="B19" s="337"/>
      <c r="C19" s="147" t="s">
        <v>369</v>
      </c>
      <c r="D19" s="148">
        <v>348</v>
      </c>
      <c r="E19" s="148">
        <v>4209</v>
      </c>
      <c r="F19" s="148">
        <v>358</v>
      </c>
      <c r="G19" s="148">
        <v>5407</v>
      </c>
      <c r="H19" s="108">
        <v>365</v>
      </c>
      <c r="I19" s="108">
        <v>4770</v>
      </c>
      <c r="J19" s="108">
        <v>366</v>
      </c>
      <c r="K19" s="108">
        <v>4801</v>
      </c>
      <c r="L19" s="108">
        <v>358</v>
      </c>
      <c r="M19" s="108">
        <v>5628</v>
      </c>
    </row>
    <row r="20" spans="1:13" ht="16.5" customHeight="1" x14ac:dyDescent="0.2">
      <c r="A20" s="335" t="s">
        <v>126</v>
      </c>
      <c r="B20" s="335" t="s">
        <v>366</v>
      </c>
      <c r="C20" s="147" t="s">
        <v>213</v>
      </c>
      <c r="D20" s="148">
        <v>34</v>
      </c>
      <c r="E20" s="148">
        <v>511</v>
      </c>
      <c r="F20" s="148">
        <v>24</v>
      </c>
      <c r="G20" s="148">
        <v>277</v>
      </c>
      <c r="H20" s="108" t="s">
        <v>120</v>
      </c>
      <c r="I20" s="108" t="s">
        <v>120</v>
      </c>
      <c r="J20" s="108">
        <v>79</v>
      </c>
      <c r="K20" s="108">
        <v>1578</v>
      </c>
      <c r="L20" s="108">
        <v>53</v>
      </c>
      <c r="M20" s="108">
        <v>1796</v>
      </c>
    </row>
    <row r="21" spans="1:13" ht="16.5" customHeight="1" x14ac:dyDescent="0.2">
      <c r="A21" s="336"/>
      <c r="B21" s="336"/>
      <c r="C21" s="147" t="s">
        <v>365</v>
      </c>
      <c r="D21" s="148">
        <v>141</v>
      </c>
      <c r="E21" s="148">
        <v>1829</v>
      </c>
      <c r="F21" s="148">
        <v>135</v>
      </c>
      <c r="G21" s="148">
        <v>1499</v>
      </c>
      <c r="H21" s="108">
        <v>158</v>
      </c>
      <c r="I21" s="108">
        <v>2571</v>
      </c>
      <c r="J21" s="108">
        <v>142</v>
      </c>
      <c r="K21" s="108">
        <v>2972</v>
      </c>
      <c r="L21" s="108">
        <v>172</v>
      </c>
      <c r="M21" s="108">
        <v>3844</v>
      </c>
    </row>
    <row r="22" spans="1:13" ht="16.5" customHeight="1" x14ac:dyDescent="0.2">
      <c r="A22" s="336"/>
      <c r="B22" s="336"/>
      <c r="C22" s="147" t="s">
        <v>313</v>
      </c>
      <c r="D22" s="148">
        <v>35</v>
      </c>
      <c r="E22" s="148">
        <v>1162</v>
      </c>
      <c r="F22" s="148">
        <v>45</v>
      </c>
      <c r="G22" s="148">
        <v>1788</v>
      </c>
      <c r="H22" s="108">
        <v>36</v>
      </c>
      <c r="I22" s="108">
        <v>699</v>
      </c>
      <c r="J22" s="108">
        <v>59</v>
      </c>
      <c r="K22" s="108">
        <v>1561</v>
      </c>
      <c r="L22" s="108">
        <v>66</v>
      </c>
      <c r="M22" s="108">
        <v>1341</v>
      </c>
    </row>
    <row r="23" spans="1:13" ht="16.5" customHeight="1" x14ac:dyDescent="0.2">
      <c r="A23" s="336"/>
      <c r="B23" s="336"/>
      <c r="C23" s="147" t="s">
        <v>141</v>
      </c>
      <c r="D23" s="148">
        <v>142</v>
      </c>
      <c r="E23" s="148">
        <v>2972</v>
      </c>
      <c r="F23" s="148">
        <v>133</v>
      </c>
      <c r="G23" s="148">
        <v>2702</v>
      </c>
      <c r="H23" s="108">
        <v>134</v>
      </c>
      <c r="I23" s="108">
        <v>2589</v>
      </c>
      <c r="J23" s="108">
        <v>162</v>
      </c>
      <c r="K23" s="108">
        <v>2802</v>
      </c>
      <c r="L23" s="108">
        <v>146</v>
      </c>
      <c r="M23" s="108">
        <v>1888</v>
      </c>
    </row>
    <row r="24" spans="1:13" ht="16.5" customHeight="1" x14ac:dyDescent="0.2">
      <c r="A24" s="336"/>
      <c r="B24" s="336"/>
      <c r="C24" s="147" t="s">
        <v>363</v>
      </c>
      <c r="D24" s="148">
        <v>21</v>
      </c>
      <c r="E24" s="148">
        <v>277</v>
      </c>
      <c r="F24" s="148">
        <v>21</v>
      </c>
      <c r="G24" s="148">
        <v>318</v>
      </c>
      <c r="H24" s="108">
        <v>23</v>
      </c>
      <c r="I24" s="108">
        <v>335</v>
      </c>
      <c r="J24" s="108">
        <v>28</v>
      </c>
      <c r="K24" s="108">
        <v>395</v>
      </c>
      <c r="L24" s="108">
        <v>29</v>
      </c>
      <c r="M24" s="108">
        <v>227</v>
      </c>
    </row>
    <row r="25" spans="1:13" ht="16.5" customHeight="1" x14ac:dyDescent="0.2">
      <c r="A25" s="336"/>
      <c r="B25" s="336"/>
      <c r="C25" s="147" t="s">
        <v>361</v>
      </c>
      <c r="D25" s="148">
        <v>178</v>
      </c>
      <c r="E25" s="148">
        <v>2785</v>
      </c>
      <c r="F25" s="148">
        <v>186</v>
      </c>
      <c r="G25" s="148">
        <v>2325</v>
      </c>
      <c r="H25" s="108">
        <v>238</v>
      </c>
      <c r="I25" s="108">
        <v>2696</v>
      </c>
      <c r="J25" s="108">
        <v>187</v>
      </c>
      <c r="K25" s="108">
        <v>2636</v>
      </c>
      <c r="L25" s="108">
        <v>198</v>
      </c>
      <c r="M25" s="108">
        <v>3082</v>
      </c>
    </row>
    <row r="26" spans="1:13" ht="16.5" customHeight="1" x14ac:dyDescent="0.2">
      <c r="A26" s="336"/>
      <c r="B26" s="336"/>
      <c r="C26" s="147" t="s">
        <v>359</v>
      </c>
      <c r="D26" s="148">
        <v>161</v>
      </c>
      <c r="E26" s="148">
        <v>3299</v>
      </c>
      <c r="F26" s="148">
        <v>155</v>
      </c>
      <c r="G26" s="148">
        <v>3639</v>
      </c>
      <c r="H26" s="108">
        <v>173</v>
      </c>
      <c r="I26" s="108">
        <v>3058</v>
      </c>
      <c r="J26" s="108">
        <v>183</v>
      </c>
      <c r="K26" s="108">
        <v>4644</v>
      </c>
      <c r="L26" s="108">
        <v>133</v>
      </c>
      <c r="M26" s="108">
        <v>3102</v>
      </c>
    </row>
    <row r="27" spans="1:13" ht="16.5" customHeight="1" x14ac:dyDescent="0.2">
      <c r="A27" s="336"/>
      <c r="B27" s="336"/>
      <c r="C27" s="147" t="s">
        <v>356</v>
      </c>
      <c r="D27" s="148">
        <v>1</v>
      </c>
      <c r="E27" s="148">
        <v>45</v>
      </c>
      <c r="F27" s="148">
        <v>18</v>
      </c>
      <c r="G27" s="148">
        <v>300</v>
      </c>
      <c r="H27" s="108">
        <v>53</v>
      </c>
      <c r="I27" s="108">
        <v>1017</v>
      </c>
      <c r="J27" s="108">
        <v>87</v>
      </c>
      <c r="K27" s="108">
        <v>1192</v>
      </c>
      <c r="L27" s="108">
        <v>27</v>
      </c>
      <c r="M27" s="108">
        <v>571</v>
      </c>
    </row>
    <row r="28" spans="1:13" ht="16.5" customHeight="1" x14ac:dyDescent="0.2">
      <c r="A28" s="337"/>
      <c r="B28" s="337"/>
      <c r="C28" s="147" t="s">
        <v>355</v>
      </c>
      <c r="D28" s="148">
        <v>157</v>
      </c>
      <c r="E28" s="148">
        <v>2624</v>
      </c>
      <c r="F28" s="148">
        <v>163</v>
      </c>
      <c r="G28" s="148">
        <v>2528</v>
      </c>
      <c r="H28" s="108">
        <v>182</v>
      </c>
      <c r="I28" s="108">
        <v>2527</v>
      </c>
      <c r="J28" s="108">
        <v>167</v>
      </c>
      <c r="K28" s="108">
        <v>2216</v>
      </c>
      <c r="L28" s="108">
        <v>199</v>
      </c>
      <c r="M28" s="108">
        <v>2643</v>
      </c>
    </row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</sheetData>
  <customSheetViews>
    <customSheetView guid="{1063ECEF-C173-47D0-97AB-460E9FD2F30A}" showPageBreaks="1" showGridLines="0" printArea="1" topLeftCell="A7">
      <selection activeCell="O4" sqref="O4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 topLeftCell="A7">
      <selection activeCell="O4" sqref="O4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L4" sqref="L4:M28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60" showPageBreaks="1" showGridLines="0" printArea="1" view="pageBreakPreview">
      <selection activeCell="L4" sqref="L4:M28"/>
      <pageMargins left="0.78740157480314965" right="0.78740157480314965" top="0.78740157480314965" bottom="0.78740157480314965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printArea="1" topLeftCell="A7">
      <selection activeCell="O4" sqref="O4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 topLeftCell="A7">
      <selection activeCell="O4" sqref="O4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 topLeftCell="A7">
      <selection activeCell="O4" sqref="O4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selection activeCell="L4" sqref="L4:M28"/>
      <pageMargins left="0.78740157480314965" right="0.78740157480314965" top="0.78740157480314965" bottom="0.78740157480314965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selection activeCell="L4" sqref="L4:M28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 topLeftCell="A4">
      <pane xSplit="3" topLeftCell="J4" state="frozen"/>
      <selection activeCell="L28" sqref="L28:M28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 topLeftCell="A4">
      <pane xSplit="3" topLeftCell="J4" state="frozen"/>
      <selection activeCell="L28" sqref="L28:M28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 topLeftCell="A4">
      <pane xSplit="3" topLeftCell="J4" state="frozen"/>
      <selection activeCell="L28" sqref="L28:M28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 topLeftCell="A4">
      <pane xSplit="3" topLeftCell="J4" state="frozen"/>
      <selection activeCell="L28" sqref="L28:M28"/>
      <pageMargins left="0.78740157480314965" right="0.78740157480314965" top="0.78740157480314965" bottom="0.78740157480314965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L4" sqref="L4:M28"/>
      <pageMargins left="0.7" right="0.7" top="0.75" bottom="0.75" header="0.3" footer="0.3"/>
      <pageSetup paperSize="9" orientation="landscape" r:id="rId14"/>
      <headerFooter alignWithMargins="0"/>
    </customSheetView>
  </customSheetViews>
  <mergeCells count="14">
    <mergeCell ref="D2:E2"/>
    <mergeCell ref="F2:G2"/>
    <mergeCell ref="H2:I2"/>
    <mergeCell ref="J2:K2"/>
    <mergeCell ref="L2:M2"/>
    <mergeCell ref="A20:A28"/>
    <mergeCell ref="B20:B28"/>
    <mergeCell ref="A2:A3"/>
    <mergeCell ref="B2:B3"/>
    <mergeCell ref="C2:C3"/>
    <mergeCell ref="B11:B14"/>
    <mergeCell ref="B15:B19"/>
    <mergeCell ref="A4:A19"/>
    <mergeCell ref="B4:B10"/>
  </mergeCells>
  <phoneticPr fontId="8"/>
  <pageMargins left="0.78740157480314965" right="0.78740157480314965" top="0.78740157480314965" bottom="0.78740157480314965" header="0.51181102362204722" footer="0.51181102362204722"/>
  <pageSetup paperSize="9" orientation="landscape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C4B0-C89E-415D-ABDC-096025748EA4}">
  <sheetPr>
    <pageSetUpPr fitToPage="1"/>
  </sheetPr>
  <dimension ref="A1:L49"/>
  <sheetViews>
    <sheetView showGridLines="0" view="pageBreakPreview" zoomScaleSheetLayoutView="100" workbookViewId="0"/>
  </sheetViews>
  <sheetFormatPr defaultRowHeight="10.8" x14ac:dyDescent="0.2"/>
  <cols>
    <col min="1" max="2" width="9.33203125" style="203" customWidth="1"/>
    <col min="3" max="3" width="9.33203125" style="204" customWidth="1"/>
    <col min="4" max="4" width="9.33203125" style="205" customWidth="1"/>
    <col min="5" max="5" width="9.33203125" style="203" customWidth="1"/>
    <col min="6" max="6" width="9.33203125" style="206" customWidth="1"/>
    <col min="7" max="7" width="9.33203125" style="203" customWidth="1"/>
    <col min="8" max="8" width="9.33203125" style="205" customWidth="1"/>
    <col min="9" max="9" width="9.33203125" style="203" customWidth="1"/>
    <col min="10" max="10" width="15" style="203" customWidth="1"/>
    <col min="11" max="11" width="15" style="206" customWidth="1"/>
    <col min="12" max="13" width="15" style="203" customWidth="1"/>
    <col min="14" max="18" width="13.6640625" style="203" customWidth="1"/>
    <col min="19" max="26" width="10" style="203" customWidth="1"/>
    <col min="27" max="256" width="9" style="203" customWidth="1"/>
    <col min="257" max="265" width="9.33203125" style="203" customWidth="1"/>
    <col min="266" max="269" width="15" style="203" customWidth="1"/>
    <col min="270" max="274" width="13.6640625" style="203" customWidth="1"/>
    <col min="275" max="282" width="10" style="203" customWidth="1"/>
    <col min="283" max="512" width="9" style="203" customWidth="1"/>
    <col min="513" max="521" width="9.33203125" style="203" customWidth="1"/>
    <col min="522" max="525" width="15" style="203" customWidth="1"/>
    <col min="526" max="530" width="13.6640625" style="203" customWidth="1"/>
    <col min="531" max="538" width="10" style="203" customWidth="1"/>
    <col min="539" max="768" width="9" style="203" customWidth="1"/>
    <col min="769" max="777" width="9.33203125" style="203" customWidth="1"/>
    <col min="778" max="781" width="15" style="203" customWidth="1"/>
    <col min="782" max="786" width="13.6640625" style="203" customWidth="1"/>
    <col min="787" max="794" width="10" style="203" customWidth="1"/>
    <col min="795" max="1024" width="9" style="203" customWidth="1"/>
    <col min="1025" max="1033" width="9.33203125" style="203" customWidth="1"/>
    <col min="1034" max="1037" width="15" style="203" customWidth="1"/>
    <col min="1038" max="1042" width="13.6640625" style="203" customWidth="1"/>
    <col min="1043" max="1050" width="10" style="203" customWidth="1"/>
    <col min="1051" max="1280" width="9" style="203" customWidth="1"/>
    <col min="1281" max="1289" width="9.33203125" style="203" customWidth="1"/>
    <col min="1290" max="1293" width="15" style="203" customWidth="1"/>
    <col min="1294" max="1298" width="13.6640625" style="203" customWidth="1"/>
    <col min="1299" max="1306" width="10" style="203" customWidth="1"/>
    <col min="1307" max="1536" width="9" style="203" customWidth="1"/>
    <col min="1537" max="1545" width="9.33203125" style="203" customWidth="1"/>
    <col min="1546" max="1549" width="15" style="203" customWidth="1"/>
    <col min="1550" max="1554" width="13.6640625" style="203" customWidth="1"/>
    <col min="1555" max="1562" width="10" style="203" customWidth="1"/>
    <col min="1563" max="1792" width="9" style="203" customWidth="1"/>
    <col min="1793" max="1801" width="9.33203125" style="203" customWidth="1"/>
    <col min="1802" max="1805" width="15" style="203" customWidth="1"/>
    <col min="1806" max="1810" width="13.6640625" style="203" customWidth="1"/>
    <col min="1811" max="1818" width="10" style="203" customWidth="1"/>
    <col min="1819" max="2048" width="9" style="203" customWidth="1"/>
    <col min="2049" max="2057" width="9.33203125" style="203" customWidth="1"/>
    <col min="2058" max="2061" width="15" style="203" customWidth="1"/>
    <col min="2062" max="2066" width="13.6640625" style="203" customWidth="1"/>
    <col min="2067" max="2074" width="10" style="203" customWidth="1"/>
    <col min="2075" max="2304" width="9" style="203" customWidth="1"/>
    <col min="2305" max="2313" width="9.33203125" style="203" customWidth="1"/>
    <col min="2314" max="2317" width="15" style="203" customWidth="1"/>
    <col min="2318" max="2322" width="13.6640625" style="203" customWidth="1"/>
    <col min="2323" max="2330" width="10" style="203" customWidth="1"/>
    <col min="2331" max="2560" width="9" style="203" customWidth="1"/>
    <col min="2561" max="2569" width="9.33203125" style="203" customWidth="1"/>
    <col min="2570" max="2573" width="15" style="203" customWidth="1"/>
    <col min="2574" max="2578" width="13.6640625" style="203" customWidth="1"/>
    <col min="2579" max="2586" width="10" style="203" customWidth="1"/>
    <col min="2587" max="2816" width="9" style="203" customWidth="1"/>
    <col min="2817" max="2825" width="9.33203125" style="203" customWidth="1"/>
    <col min="2826" max="2829" width="15" style="203" customWidth="1"/>
    <col min="2830" max="2834" width="13.6640625" style="203" customWidth="1"/>
    <col min="2835" max="2842" width="10" style="203" customWidth="1"/>
    <col min="2843" max="3072" width="9" style="203" customWidth="1"/>
    <col min="3073" max="3081" width="9.33203125" style="203" customWidth="1"/>
    <col min="3082" max="3085" width="15" style="203" customWidth="1"/>
    <col min="3086" max="3090" width="13.6640625" style="203" customWidth="1"/>
    <col min="3091" max="3098" width="10" style="203" customWidth="1"/>
    <col min="3099" max="3328" width="9" style="203" customWidth="1"/>
    <col min="3329" max="3337" width="9.33203125" style="203" customWidth="1"/>
    <col min="3338" max="3341" width="15" style="203" customWidth="1"/>
    <col min="3342" max="3346" width="13.6640625" style="203" customWidth="1"/>
    <col min="3347" max="3354" width="10" style="203" customWidth="1"/>
    <col min="3355" max="3584" width="9" style="203" customWidth="1"/>
    <col min="3585" max="3593" width="9.33203125" style="203" customWidth="1"/>
    <col min="3594" max="3597" width="15" style="203" customWidth="1"/>
    <col min="3598" max="3602" width="13.6640625" style="203" customWidth="1"/>
    <col min="3603" max="3610" width="10" style="203" customWidth="1"/>
    <col min="3611" max="3840" width="9" style="203" customWidth="1"/>
    <col min="3841" max="3849" width="9.33203125" style="203" customWidth="1"/>
    <col min="3850" max="3853" width="15" style="203" customWidth="1"/>
    <col min="3854" max="3858" width="13.6640625" style="203" customWidth="1"/>
    <col min="3859" max="3866" width="10" style="203" customWidth="1"/>
    <col min="3867" max="4096" width="9" style="203" customWidth="1"/>
    <col min="4097" max="4105" width="9.33203125" style="203" customWidth="1"/>
    <col min="4106" max="4109" width="15" style="203" customWidth="1"/>
    <col min="4110" max="4114" width="13.6640625" style="203" customWidth="1"/>
    <col min="4115" max="4122" width="10" style="203" customWidth="1"/>
    <col min="4123" max="4352" width="9" style="203" customWidth="1"/>
    <col min="4353" max="4361" width="9.33203125" style="203" customWidth="1"/>
    <col min="4362" max="4365" width="15" style="203" customWidth="1"/>
    <col min="4366" max="4370" width="13.6640625" style="203" customWidth="1"/>
    <col min="4371" max="4378" width="10" style="203" customWidth="1"/>
    <col min="4379" max="4608" width="9" style="203" customWidth="1"/>
    <col min="4609" max="4617" width="9.33203125" style="203" customWidth="1"/>
    <col min="4618" max="4621" width="15" style="203" customWidth="1"/>
    <col min="4622" max="4626" width="13.6640625" style="203" customWidth="1"/>
    <col min="4627" max="4634" width="10" style="203" customWidth="1"/>
    <col min="4635" max="4864" width="9" style="203" customWidth="1"/>
    <col min="4865" max="4873" width="9.33203125" style="203" customWidth="1"/>
    <col min="4874" max="4877" width="15" style="203" customWidth="1"/>
    <col min="4878" max="4882" width="13.6640625" style="203" customWidth="1"/>
    <col min="4883" max="4890" width="10" style="203" customWidth="1"/>
    <col min="4891" max="5120" width="9" style="203" customWidth="1"/>
    <col min="5121" max="5129" width="9.33203125" style="203" customWidth="1"/>
    <col min="5130" max="5133" width="15" style="203" customWidth="1"/>
    <col min="5134" max="5138" width="13.6640625" style="203" customWidth="1"/>
    <col min="5139" max="5146" width="10" style="203" customWidth="1"/>
    <col min="5147" max="5376" width="9" style="203" customWidth="1"/>
    <col min="5377" max="5385" width="9.33203125" style="203" customWidth="1"/>
    <col min="5386" max="5389" width="15" style="203" customWidth="1"/>
    <col min="5390" max="5394" width="13.6640625" style="203" customWidth="1"/>
    <col min="5395" max="5402" width="10" style="203" customWidth="1"/>
    <col min="5403" max="5632" width="9" style="203" customWidth="1"/>
    <col min="5633" max="5641" width="9.33203125" style="203" customWidth="1"/>
    <col min="5642" max="5645" width="15" style="203" customWidth="1"/>
    <col min="5646" max="5650" width="13.6640625" style="203" customWidth="1"/>
    <col min="5651" max="5658" width="10" style="203" customWidth="1"/>
    <col min="5659" max="5888" width="9" style="203" customWidth="1"/>
    <col min="5889" max="5897" width="9.33203125" style="203" customWidth="1"/>
    <col min="5898" max="5901" width="15" style="203" customWidth="1"/>
    <col min="5902" max="5906" width="13.6640625" style="203" customWidth="1"/>
    <col min="5907" max="5914" width="10" style="203" customWidth="1"/>
    <col min="5915" max="6144" width="9" style="203" customWidth="1"/>
    <col min="6145" max="6153" width="9.33203125" style="203" customWidth="1"/>
    <col min="6154" max="6157" width="15" style="203" customWidth="1"/>
    <col min="6158" max="6162" width="13.6640625" style="203" customWidth="1"/>
    <col min="6163" max="6170" width="10" style="203" customWidth="1"/>
    <col min="6171" max="6400" width="9" style="203" customWidth="1"/>
    <col min="6401" max="6409" width="9.33203125" style="203" customWidth="1"/>
    <col min="6410" max="6413" width="15" style="203" customWidth="1"/>
    <col min="6414" max="6418" width="13.6640625" style="203" customWidth="1"/>
    <col min="6419" max="6426" width="10" style="203" customWidth="1"/>
    <col min="6427" max="6656" width="9" style="203" customWidth="1"/>
    <col min="6657" max="6665" width="9.33203125" style="203" customWidth="1"/>
    <col min="6666" max="6669" width="15" style="203" customWidth="1"/>
    <col min="6670" max="6674" width="13.6640625" style="203" customWidth="1"/>
    <col min="6675" max="6682" width="10" style="203" customWidth="1"/>
    <col min="6683" max="6912" width="9" style="203" customWidth="1"/>
    <col min="6913" max="6921" width="9.33203125" style="203" customWidth="1"/>
    <col min="6922" max="6925" width="15" style="203" customWidth="1"/>
    <col min="6926" max="6930" width="13.6640625" style="203" customWidth="1"/>
    <col min="6931" max="6938" width="10" style="203" customWidth="1"/>
    <col min="6939" max="7168" width="9" style="203" customWidth="1"/>
    <col min="7169" max="7177" width="9.33203125" style="203" customWidth="1"/>
    <col min="7178" max="7181" width="15" style="203" customWidth="1"/>
    <col min="7182" max="7186" width="13.6640625" style="203" customWidth="1"/>
    <col min="7187" max="7194" width="10" style="203" customWidth="1"/>
    <col min="7195" max="7424" width="9" style="203" customWidth="1"/>
    <col min="7425" max="7433" width="9.33203125" style="203" customWidth="1"/>
    <col min="7434" max="7437" width="15" style="203" customWidth="1"/>
    <col min="7438" max="7442" width="13.6640625" style="203" customWidth="1"/>
    <col min="7443" max="7450" width="10" style="203" customWidth="1"/>
    <col min="7451" max="7680" width="9" style="203" customWidth="1"/>
    <col min="7681" max="7689" width="9.33203125" style="203" customWidth="1"/>
    <col min="7690" max="7693" width="15" style="203" customWidth="1"/>
    <col min="7694" max="7698" width="13.6640625" style="203" customWidth="1"/>
    <col min="7699" max="7706" width="10" style="203" customWidth="1"/>
    <col min="7707" max="7936" width="9" style="203" customWidth="1"/>
    <col min="7937" max="7945" width="9.33203125" style="203" customWidth="1"/>
    <col min="7946" max="7949" width="15" style="203" customWidth="1"/>
    <col min="7950" max="7954" width="13.6640625" style="203" customWidth="1"/>
    <col min="7955" max="7962" width="10" style="203" customWidth="1"/>
    <col min="7963" max="8192" width="9" style="203" customWidth="1"/>
    <col min="8193" max="8201" width="9.33203125" style="203" customWidth="1"/>
    <col min="8202" max="8205" width="15" style="203" customWidth="1"/>
    <col min="8206" max="8210" width="13.6640625" style="203" customWidth="1"/>
    <col min="8211" max="8218" width="10" style="203" customWidth="1"/>
    <col min="8219" max="8448" width="9" style="203" customWidth="1"/>
    <col min="8449" max="8457" width="9.33203125" style="203" customWidth="1"/>
    <col min="8458" max="8461" width="15" style="203" customWidth="1"/>
    <col min="8462" max="8466" width="13.6640625" style="203" customWidth="1"/>
    <col min="8467" max="8474" width="10" style="203" customWidth="1"/>
    <col min="8475" max="8704" width="9" style="203" customWidth="1"/>
    <col min="8705" max="8713" width="9.33203125" style="203" customWidth="1"/>
    <col min="8714" max="8717" width="15" style="203" customWidth="1"/>
    <col min="8718" max="8722" width="13.6640625" style="203" customWidth="1"/>
    <col min="8723" max="8730" width="10" style="203" customWidth="1"/>
    <col min="8731" max="8960" width="9" style="203" customWidth="1"/>
    <col min="8961" max="8969" width="9.33203125" style="203" customWidth="1"/>
    <col min="8970" max="8973" width="15" style="203" customWidth="1"/>
    <col min="8974" max="8978" width="13.6640625" style="203" customWidth="1"/>
    <col min="8979" max="8986" width="10" style="203" customWidth="1"/>
    <col min="8987" max="9216" width="9" style="203" customWidth="1"/>
    <col min="9217" max="9225" width="9.33203125" style="203" customWidth="1"/>
    <col min="9226" max="9229" width="15" style="203" customWidth="1"/>
    <col min="9230" max="9234" width="13.6640625" style="203" customWidth="1"/>
    <col min="9235" max="9242" width="10" style="203" customWidth="1"/>
    <col min="9243" max="9472" width="9" style="203" customWidth="1"/>
    <col min="9473" max="9481" width="9.33203125" style="203" customWidth="1"/>
    <col min="9482" max="9485" width="15" style="203" customWidth="1"/>
    <col min="9486" max="9490" width="13.6640625" style="203" customWidth="1"/>
    <col min="9491" max="9498" width="10" style="203" customWidth="1"/>
    <col min="9499" max="9728" width="9" style="203" customWidth="1"/>
    <col min="9729" max="9737" width="9.33203125" style="203" customWidth="1"/>
    <col min="9738" max="9741" width="15" style="203" customWidth="1"/>
    <col min="9742" max="9746" width="13.6640625" style="203" customWidth="1"/>
    <col min="9747" max="9754" width="10" style="203" customWidth="1"/>
    <col min="9755" max="9984" width="9" style="203" customWidth="1"/>
    <col min="9985" max="9993" width="9.33203125" style="203" customWidth="1"/>
    <col min="9994" max="9997" width="15" style="203" customWidth="1"/>
    <col min="9998" max="10002" width="13.6640625" style="203" customWidth="1"/>
    <col min="10003" max="10010" width="10" style="203" customWidth="1"/>
    <col min="10011" max="10240" width="9" style="203" customWidth="1"/>
    <col min="10241" max="10249" width="9.33203125" style="203" customWidth="1"/>
    <col min="10250" max="10253" width="15" style="203" customWidth="1"/>
    <col min="10254" max="10258" width="13.6640625" style="203" customWidth="1"/>
    <col min="10259" max="10266" width="10" style="203" customWidth="1"/>
    <col min="10267" max="10496" width="9" style="203" customWidth="1"/>
    <col min="10497" max="10505" width="9.33203125" style="203" customWidth="1"/>
    <col min="10506" max="10509" width="15" style="203" customWidth="1"/>
    <col min="10510" max="10514" width="13.6640625" style="203" customWidth="1"/>
    <col min="10515" max="10522" width="10" style="203" customWidth="1"/>
    <col min="10523" max="10752" width="9" style="203" customWidth="1"/>
    <col min="10753" max="10761" width="9.33203125" style="203" customWidth="1"/>
    <col min="10762" max="10765" width="15" style="203" customWidth="1"/>
    <col min="10766" max="10770" width="13.6640625" style="203" customWidth="1"/>
    <col min="10771" max="10778" width="10" style="203" customWidth="1"/>
    <col min="10779" max="11008" width="9" style="203" customWidth="1"/>
    <col min="11009" max="11017" width="9.33203125" style="203" customWidth="1"/>
    <col min="11018" max="11021" width="15" style="203" customWidth="1"/>
    <col min="11022" max="11026" width="13.6640625" style="203" customWidth="1"/>
    <col min="11027" max="11034" width="10" style="203" customWidth="1"/>
    <col min="11035" max="11264" width="9" style="203" customWidth="1"/>
    <col min="11265" max="11273" width="9.33203125" style="203" customWidth="1"/>
    <col min="11274" max="11277" width="15" style="203" customWidth="1"/>
    <col min="11278" max="11282" width="13.6640625" style="203" customWidth="1"/>
    <col min="11283" max="11290" width="10" style="203" customWidth="1"/>
    <col min="11291" max="11520" width="9" style="203" customWidth="1"/>
    <col min="11521" max="11529" width="9.33203125" style="203" customWidth="1"/>
    <col min="11530" max="11533" width="15" style="203" customWidth="1"/>
    <col min="11534" max="11538" width="13.6640625" style="203" customWidth="1"/>
    <col min="11539" max="11546" width="10" style="203" customWidth="1"/>
    <col min="11547" max="11776" width="9" style="203" customWidth="1"/>
    <col min="11777" max="11785" width="9.33203125" style="203" customWidth="1"/>
    <col min="11786" max="11789" width="15" style="203" customWidth="1"/>
    <col min="11790" max="11794" width="13.6640625" style="203" customWidth="1"/>
    <col min="11795" max="11802" width="10" style="203" customWidth="1"/>
    <col min="11803" max="12032" width="9" style="203" customWidth="1"/>
    <col min="12033" max="12041" width="9.33203125" style="203" customWidth="1"/>
    <col min="12042" max="12045" width="15" style="203" customWidth="1"/>
    <col min="12046" max="12050" width="13.6640625" style="203" customWidth="1"/>
    <col min="12051" max="12058" width="10" style="203" customWidth="1"/>
    <col min="12059" max="12288" width="9" style="203" customWidth="1"/>
    <col min="12289" max="12297" width="9.33203125" style="203" customWidth="1"/>
    <col min="12298" max="12301" width="15" style="203" customWidth="1"/>
    <col min="12302" max="12306" width="13.6640625" style="203" customWidth="1"/>
    <col min="12307" max="12314" width="10" style="203" customWidth="1"/>
    <col min="12315" max="12544" width="9" style="203" customWidth="1"/>
    <col min="12545" max="12553" width="9.33203125" style="203" customWidth="1"/>
    <col min="12554" max="12557" width="15" style="203" customWidth="1"/>
    <col min="12558" max="12562" width="13.6640625" style="203" customWidth="1"/>
    <col min="12563" max="12570" width="10" style="203" customWidth="1"/>
    <col min="12571" max="12800" width="9" style="203" customWidth="1"/>
    <col min="12801" max="12809" width="9.33203125" style="203" customWidth="1"/>
    <col min="12810" max="12813" width="15" style="203" customWidth="1"/>
    <col min="12814" max="12818" width="13.6640625" style="203" customWidth="1"/>
    <col min="12819" max="12826" width="10" style="203" customWidth="1"/>
    <col min="12827" max="13056" width="9" style="203" customWidth="1"/>
    <col min="13057" max="13065" width="9.33203125" style="203" customWidth="1"/>
    <col min="13066" max="13069" width="15" style="203" customWidth="1"/>
    <col min="13070" max="13074" width="13.6640625" style="203" customWidth="1"/>
    <col min="13075" max="13082" width="10" style="203" customWidth="1"/>
    <col min="13083" max="13312" width="9" style="203" customWidth="1"/>
    <col min="13313" max="13321" width="9.33203125" style="203" customWidth="1"/>
    <col min="13322" max="13325" width="15" style="203" customWidth="1"/>
    <col min="13326" max="13330" width="13.6640625" style="203" customWidth="1"/>
    <col min="13331" max="13338" width="10" style="203" customWidth="1"/>
    <col min="13339" max="13568" width="9" style="203" customWidth="1"/>
    <col min="13569" max="13577" width="9.33203125" style="203" customWidth="1"/>
    <col min="13578" max="13581" width="15" style="203" customWidth="1"/>
    <col min="13582" max="13586" width="13.6640625" style="203" customWidth="1"/>
    <col min="13587" max="13594" width="10" style="203" customWidth="1"/>
    <col min="13595" max="13824" width="9" style="203" customWidth="1"/>
    <col min="13825" max="13833" width="9.33203125" style="203" customWidth="1"/>
    <col min="13834" max="13837" width="15" style="203" customWidth="1"/>
    <col min="13838" max="13842" width="13.6640625" style="203" customWidth="1"/>
    <col min="13843" max="13850" width="10" style="203" customWidth="1"/>
    <col min="13851" max="14080" width="9" style="203" customWidth="1"/>
    <col min="14081" max="14089" width="9.33203125" style="203" customWidth="1"/>
    <col min="14090" max="14093" width="15" style="203" customWidth="1"/>
    <col min="14094" max="14098" width="13.6640625" style="203" customWidth="1"/>
    <col min="14099" max="14106" width="10" style="203" customWidth="1"/>
    <col min="14107" max="14336" width="9" style="203" customWidth="1"/>
    <col min="14337" max="14345" width="9.33203125" style="203" customWidth="1"/>
    <col min="14346" max="14349" width="15" style="203" customWidth="1"/>
    <col min="14350" max="14354" width="13.6640625" style="203" customWidth="1"/>
    <col min="14355" max="14362" width="10" style="203" customWidth="1"/>
    <col min="14363" max="14592" width="9" style="203" customWidth="1"/>
    <col min="14593" max="14601" width="9.33203125" style="203" customWidth="1"/>
    <col min="14602" max="14605" width="15" style="203" customWidth="1"/>
    <col min="14606" max="14610" width="13.6640625" style="203" customWidth="1"/>
    <col min="14611" max="14618" width="10" style="203" customWidth="1"/>
    <col min="14619" max="14848" width="9" style="203" customWidth="1"/>
    <col min="14849" max="14857" width="9.33203125" style="203" customWidth="1"/>
    <col min="14858" max="14861" width="15" style="203" customWidth="1"/>
    <col min="14862" max="14866" width="13.6640625" style="203" customWidth="1"/>
    <col min="14867" max="14874" width="10" style="203" customWidth="1"/>
    <col min="14875" max="15104" width="9" style="203" customWidth="1"/>
    <col min="15105" max="15113" width="9.33203125" style="203" customWidth="1"/>
    <col min="15114" max="15117" width="15" style="203" customWidth="1"/>
    <col min="15118" max="15122" width="13.6640625" style="203" customWidth="1"/>
    <col min="15123" max="15130" width="10" style="203" customWidth="1"/>
    <col min="15131" max="15360" width="9" style="203" customWidth="1"/>
    <col min="15361" max="15369" width="9.33203125" style="203" customWidth="1"/>
    <col min="15370" max="15373" width="15" style="203" customWidth="1"/>
    <col min="15374" max="15378" width="13.6640625" style="203" customWidth="1"/>
    <col min="15379" max="15386" width="10" style="203" customWidth="1"/>
    <col min="15387" max="15616" width="9" style="203" customWidth="1"/>
    <col min="15617" max="15625" width="9.33203125" style="203" customWidth="1"/>
    <col min="15626" max="15629" width="15" style="203" customWidth="1"/>
    <col min="15630" max="15634" width="13.6640625" style="203" customWidth="1"/>
    <col min="15635" max="15642" width="10" style="203" customWidth="1"/>
    <col min="15643" max="15872" width="9" style="203" customWidth="1"/>
    <col min="15873" max="15881" width="9.33203125" style="203" customWidth="1"/>
    <col min="15882" max="15885" width="15" style="203" customWidth="1"/>
    <col min="15886" max="15890" width="13.6640625" style="203" customWidth="1"/>
    <col min="15891" max="15898" width="10" style="203" customWidth="1"/>
    <col min="15899" max="16128" width="9" style="203" customWidth="1"/>
    <col min="16129" max="16137" width="9.33203125" style="203" customWidth="1"/>
    <col min="16138" max="16141" width="15" style="203" customWidth="1"/>
    <col min="16142" max="16146" width="13.6640625" style="203" customWidth="1"/>
    <col min="16147" max="16154" width="10" style="203" customWidth="1"/>
    <col min="16155" max="16384" width="9" style="203" customWidth="1"/>
  </cols>
  <sheetData>
    <row r="1" spans="1:12" ht="18.75" customHeight="1" x14ac:dyDescent="0.2">
      <c r="A1" s="202" t="s">
        <v>936</v>
      </c>
      <c r="K1" s="207"/>
      <c r="L1" s="208"/>
    </row>
    <row r="2" spans="1:12" ht="12" x14ac:dyDescent="0.15">
      <c r="A2" s="209"/>
      <c r="B2" s="209"/>
      <c r="C2" s="210"/>
      <c r="D2" s="211"/>
      <c r="E2" s="209"/>
      <c r="F2" s="212"/>
      <c r="G2" s="209"/>
      <c r="H2" s="211"/>
      <c r="I2" s="213" t="s">
        <v>113</v>
      </c>
      <c r="K2" s="207"/>
      <c r="L2" s="208"/>
    </row>
    <row r="3" spans="1:12" ht="15" customHeight="1" x14ac:dyDescent="0.2">
      <c r="A3" s="250" t="s">
        <v>312</v>
      </c>
      <c r="B3" s="250" t="s">
        <v>847</v>
      </c>
      <c r="C3" s="250"/>
      <c r="D3" s="250" t="s">
        <v>848</v>
      </c>
      <c r="E3" s="250"/>
      <c r="F3" s="250"/>
      <c r="G3" s="249" t="s">
        <v>850</v>
      </c>
      <c r="H3" s="249" t="s">
        <v>809</v>
      </c>
      <c r="I3" s="249" t="s">
        <v>852</v>
      </c>
      <c r="K3" s="214"/>
      <c r="L3" s="215"/>
    </row>
    <row r="4" spans="1:12" ht="15" customHeight="1" x14ac:dyDescent="0.2">
      <c r="A4" s="250"/>
      <c r="B4" s="216" t="s">
        <v>743</v>
      </c>
      <c r="C4" s="216" t="s">
        <v>711</v>
      </c>
      <c r="D4" s="216" t="s">
        <v>853</v>
      </c>
      <c r="E4" s="216" t="s">
        <v>45</v>
      </c>
      <c r="F4" s="216" t="s">
        <v>15</v>
      </c>
      <c r="G4" s="249"/>
      <c r="H4" s="249"/>
      <c r="I4" s="249"/>
      <c r="J4" s="215"/>
      <c r="K4" s="215"/>
      <c r="L4" s="217"/>
    </row>
    <row r="5" spans="1:12" s="223" customFormat="1" ht="15" customHeight="1" x14ac:dyDescent="0.2">
      <c r="A5" s="218" t="s">
        <v>653</v>
      </c>
      <c r="B5" s="231" t="s">
        <v>120</v>
      </c>
      <c r="C5" s="219">
        <v>5</v>
      </c>
      <c r="D5" s="219">
        <v>607</v>
      </c>
      <c r="E5" s="219">
        <v>332</v>
      </c>
      <c r="F5" s="219">
        <v>275</v>
      </c>
      <c r="G5" s="219">
        <v>21</v>
      </c>
      <c r="H5" s="219">
        <v>95</v>
      </c>
      <c r="I5" s="219">
        <v>25</v>
      </c>
      <c r="J5" s="220"/>
      <c r="K5" s="221"/>
      <c r="L5" s="222"/>
    </row>
    <row r="6" spans="1:12" s="223" customFormat="1" ht="15" customHeight="1" x14ac:dyDescent="0.2">
      <c r="A6" s="218" t="s">
        <v>854</v>
      </c>
      <c r="B6" s="231" t="s">
        <v>120</v>
      </c>
      <c r="C6" s="219">
        <v>5</v>
      </c>
      <c r="D6" s="219">
        <v>614</v>
      </c>
      <c r="E6" s="219">
        <v>326</v>
      </c>
      <c r="F6" s="219">
        <v>288</v>
      </c>
      <c r="G6" s="219">
        <v>22</v>
      </c>
      <c r="H6" s="219">
        <v>96</v>
      </c>
      <c r="I6" s="219">
        <v>24</v>
      </c>
      <c r="J6" s="220"/>
      <c r="K6" s="221"/>
      <c r="L6" s="222"/>
    </row>
    <row r="7" spans="1:12" s="223" customFormat="1" ht="15" customHeight="1" x14ac:dyDescent="0.2">
      <c r="A7" s="218" t="s">
        <v>48</v>
      </c>
      <c r="B7" s="231" t="s">
        <v>120</v>
      </c>
      <c r="C7" s="219">
        <v>8</v>
      </c>
      <c r="D7" s="219">
        <v>988</v>
      </c>
      <c r="E7" s="219">
        <v>531</v>
      </c>
      <c r="F7" s="219">
        <v>457</v>
      </c>
      <c r="G7" s="219">
        <v>33</v>
      </c>
      <c r="H7" s="219">
        <v>157</v>
      </c>
      <c r="I7" s="219">
        <v>43</v>
      </c>
      <c r="J7" s="220"/>
      <c r="K7" s="221"/>
      <c r="L7" s="222"/>
    </row>
    <row r="8" spans="1:12" s="223" customFormat="1" ht="15" customHeight="1" x14ac:dyDescent="0.2">
      <c r="A8" s="218" t="s">
        <v>430</v>
      </c>
      <c r="B8" s="231" t="s">
        <v>120</v>
      </c>
      <c r="C8" s="219">
        <v>8</v>
      </c>
      <c r="D8" s="219">
        <v>981</v>
      </c>
      <c r="E8" s="219">
        <v>535</v>
      </c>
      <c r="F8" s="219">
        <v>446</v>
      </c>
      <c r="G8" s="219">
        <v>34</v>
      </c>
      <c r="H8" s="219">
        <v>150</v>
      </c>
      <c r="I8" s="219">
        <v>42</v>
      </c>
      <c r="J8" s="220"/>
      <c r="K8" s="221"/>
      <c r="L8" s="222"/>
    </row>
    <row r="9" spans="1:12" s="223" customFormat="1" ht="15" customHeight="1" x14ac:dyDescent="0.2">
      <c r="A9" s="218" t="s">
        <v>714</v>
      </c>
      <c r="B9" s="231" t="s">
        <v>120</v>
      </c>
      <c r="C9" s="219">
        <v>8</v>
      </c>
      <c r="D9" s="219">
        <v>994</v>
      </c>
      <c r="E9" s="219">
        <v>534</v>
      </c>
      <c r="F9" s="219">
        <v>460</v>
      </c>
      <c r="G9" s="219">
        <v>33</v>
      </c>
      <c r="H9" s="219">
        <v>152</v>
      </c>
      <c r="I9" s="219">
        <v>41</v>
      </c>
      <c r="J9" s="220"/>
      <c r="K9" s="221"/>
      <c r="L9" s="222"/>
    </row>
    <row r="10" spans="1:12" ht="12" customHeight="1" x14ac:dyDescent="0.2">
      <c r="A10" s="209" t="s">
        <v>617</v>
      </c>
      <c r="B10" s="224"/>
      <c r="C10" s="225"/>
      <c r="D10" s="226"/>
      <c r="E10" s="225"/>
      <c r="F10" s="227"/>
      <c r="G10" s="225"/>
      <c r="H10" s="226"/>
      <c r="I10" s="225" t="s">
        <v>855</v>
      </c>
      <c r="J10" s="228"/>
      <c r="K10" s="207"/>
      <c r="L10" s="208"/>
    </row>
    <row r="11" spans="1:12" ht="12" customHeight="1" x14ac:dyDescent="0.2">
      <c r="A11" s="209" t="s">
        <v>277</v>
      </c>
    </row>
    <row r="12" spans="1:12" ht="14.25" customHeight="1" x14ac:dyDescent="0.2">
      <c r="A12" s="209" t="s">
        <v>342</v>
      </c>
      <c r="B12" s="229"/>
    </row>
    <row r="13" spans="1:12" ht="14.25" customHeight="1" x14ac:dyDescent="0.2"/>
    <row r="14" spans="1:12" ht="14.25" customHeight="1" x14ac:dyDescent="0.2"/>
    <row r="15" spans="1:12" ht="14.25" customHeight="1" x14ac:dyDescent="0.2"/>
    <row r="16" spans="1:12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</sheetData>
  <mergeCells count="6">
    <mergeCell ref="I3:I4"/>
    <mergeCell ref="A3:A4"/>
    <mergeCell ref="B3:C3"/>
    <mergeCell ref="D3:F3"/>
    <mergeCell ref="G3:G4"/>
    <mergeCell ref="H3:H4"/>
  </mergeCells>
  <phoneticPr fontId="27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06"/>
  <sheetViews>
    <sheetView showGridLines="0" view="pageBreakPreview" zoomScaleSheetLayoutView="100" workbookViewId="0"/>
  </sheetViews>
  <sheetFormatPr defaultColWidth="9" defaultRowHeight="10.8" x14ac:dyDescent="0.2"/>
  <cols>
    <col min="1" max="2" width="3.77734375" style="1" customWidth="1"/>
    <col min="3" max="3" width="27.109375" style="2" customWidth="1"/>
    <col min="4" max="13" width="9" style="1" bestFit="1"/>
    <col min="14" max="24" width="10" style="1" customWidth="1"/>
    <col min="25" max="28" width="9.109375" style="1" customWidth="1"/>
    <col min="29" max="34" width="4.33203125" style="1" customWidth="1"/>
    <col min="35" max="16384" width="9" style="1"/>
  </cols>
  <sheetData>
    <row r="1" spans="1:13" ht="15" customHeight="1" x14ac:dyDescent="0.2">
      <c r="E1" s="19"/>
      <c r="G1" s="19"/>
      <c r="I1" s="19"/>
      <c r="K1" s="19"/>
      <c r="M1" s="19" t="s">
        <v>251</v>
      </c>
    </row>
    <row r="2" spans="1:13" ht="15" customHeight="1" x14ac:dyDescent="0.2">
      <c r="A2" s="263" t="s">
        <v>312</v>
      </c>
      <c r="B2" s="263" t="s">
        <v>349</v>
      </c>
      <c r="C2" s="263" t="s">
        <v>32</v>
      </c>
      <c r="D2" s="341" t="s">
        <v>159</v>
      </c>
      <c r="E2" s="342"/>
      <c r="F2" s="341" t="s">
        <v>295</v>
      </c>
      <c r="G2" s="342"/>
      <c r="H2" s="341" t="s">
        <v>115</v>
      </c>
      <c r="I2" s="342"/>
      <c r="J2" s="341" t="s">
        <v>839</v>
      </c>
      <c r="K2" s="342"/>
      <c r="L2" s="341" t="s">
        <v>541</v>
      </c>
      <c r="M2" s="342"/>
    </row>
    <row r="3" spans="1:13" ht="15" customHeight="1" x14ac:dyDescent="0.2">
      <c r="A3" s="263"/>
      <c r="B3" s="263"/>
      <c r="C3" s="263"/>
      <c r="D3" s="32" t="s">
        <v>116</v>
      </c>
      <c r="E3" s="32" t="s">
        <v>386</v>
      </c>
      <c r="F3" s="32" t="s">
        <v>116</v>
      </c>
      <c r="G3" s="32" t="s">
        <v>386</v>
      </c>
      <c r="H3" s="32" t="s">
        <v>133</v>
      </c>
      <c r="I3" s="32" t="s">
        <v>346</v>
      </c>
      <c r="J3" s="32" t="s">
        <v>133</v>
      </c>
      <c r="K3" s="32" t="s">
        <v>346</v>
      </c>
      <c r="L3" s="32" t="s">
        <v>133</v>
      </c>
      <c r="M3" s="32" t="s">
        <v>346</v>
      </c>
    </row>
    <row r="4" spans="1:13" s="144" customFormat="1" ht="16.5" customHeight="1" x14ac:dyDescent="0.2">
      <c r="A4" s="261"/>
      <c r="B4" s="261"/>
      <c r="C4" s="147" t="s">
        <v>427</v>
      </c>
      <c r="D4" s="148">
        <v>53</v>
      </c>
      <c r="E4" s="148">
        <v>1082</v>
      </c>
      <c r="F4" s="148">
        <v>68</v>
      </c>
      <c r="G4" s="148">
        <v>1776</v>
      </c>
      <c r="H4" s="108">
        <v>74</v>
      </c>
      <c r="I4" s="108">
        <v>1609</v>
      </c>
      <c r="J4" s="108">
        <v>72</v>
      </c>
      <c r="K4" s="108">
        <v>2047</v>
      </c>
      <c r="L4" s="108">
        <v>71</v>
      </c>
      <c r="M4" s="108">
        <v>1700</v>
      </c>
    </row>
    <row r="5" spans="1:13" s="144" customFormat="1" ht="16.5" customHeight="1" x14ac:dyDescent="0.2">
      <c r="A5" s="261"/>
      <c r="B5" s="261"/>
      <c r="C5" s="147" t="s">
        <v>9</v>
      </c>
      <c r="D5" s="148">
        <v>115</v>
      </c>
      <c r="E5" s="148">
        <v>2115</v>
      </c>
      <c r="F5" s="148">
        <v>133</v>
      </c>
      <c r="G5" s="148">
        <v>2237</v>
      </c>
      <c r="H5" s="108">
        <v>154</v>
      </c>
      <c r="I5" s="108">
        <v>2206</v>
      </c>
      <c r="J5" s="108">
        <v>163</v>
      </c>
      <c r="K5" s="108">
        <v>2778</v>
      </c>
      <c r="L5" s="108">
        <v>191</v>
      </c>
      <c r="M5" s="108">
        <v>2345</v>
      </c>
    </row>
    <row r="6" spans="1:13" ht="15" customHeight="1" x14ac:dyDescent="0.2">
      <c r="A6" s="261"/>
      <c r="B6" s="261"/>
      <c r="C6" s="151" t="s">
        <v>425</v>
      </c>
      <c r="D6" s="148">
        <v>99</v>
      </c>
      <c r="E6" s="148">
        <v>1713</v>
      </c>
      <c r="F6" s="148">
        <v>90</v>
      </c>
      <c r="G6" s="148">
        <v>1483</v>
      </c>
      <c r="H6" s="108">
        <v>89</v>
      </c>
      <c r="I6" s="108">
        <v>1431</v>
      </c>
      <c r="J6" s="108">
        <v>103</v>
      </c>
      <c r="K6" s="108">
        <v>1670</v>
      </c>
      <c r="L6" s="108">
        <v>96</v>
      </c>
      <c r="M6" s="108">
        <v>1239</v>
      </c>
    </row>
    <row r="7" spans="1:13" ht="16.5" customHeight="1" x14ac:dyDescent="0.2">
      <c r="A7" s="261"/>
      <c r="B7" s="261"/>
      <c r="C7" s="152" t="s">
        <v>422</v>
      </c>
      <c r="D7" s="148">
        <v>36</v>
      </c>
      <c r="E7" s="148">
        <v>773</v>
      </c>
      <c r="F7" s="148">
        <v>71</v>
      </c>
      <c r="G7" s="148">
        <v>1527</v>
      </c>
      <c r="H7" s="108">
        <v>75</v>
      </c>
      <c r="I7" s="108">
        <v>1961</v>
      </c>
      <c r="J7" s="108">
        <v>118</v>
      </c>
      <c r="K7" s="108">
        <v>2584</v>
      </c>
      <c r="L7" s="108">
        <v>111</v>
      </c>
      <c r="M7" s="108">
        <v>2247</v>
      </c>
    </row>
    <row r="8" spans="1:13" ht="16.5" customHeight="1" x14ac:dyDescent="0.2">
      <c r="A8" s="261"/>
      <c r="B8" s="261"/>
      <c r="C8" s="152" t="s">
        <v>92</v>
      </c>
      <c r="D8" s="148">
        <v>159</v>
      </c>
      <c r="E8" s="148">
        <v>2511</v>
      </c>
      <c r="F8" s="148">
        <v>182</v>
      </c>
      <c r="G8" s="148">
        <v>2814</v>
      </c>
      <c r="H8" s="108">
        <v>209</v>
      </c>
      <c r="I8" s="108">
        <v>3893</v>
      </c>
      <c r="J8" s="108">
        <v>203</v>
      </c>
      <c r="K8" s="108">
        <v>4379</v>
      </c>
      <c r="L8" s="108">
        <v>202</v>
      </c>
      <c r="M8" s="108">
        <v>3893</v>
      </c>
    </row>
    <row r="9" spans="1:13" ht="16.5" customHeight="1" x14ac:dyDescent="0.2">
      <c r="A9" s="261"/>
      <c r="B9" s="261"/>
      <c r="C9" s="152" t="s">
        <v>257</v>
      </c>
      <c r="D9" s="148">
        <v>183</v>
      </c>
      <c r="E9" s="148">
        <v>4313</v>
      </c>
      <c r="F9" s="148">
        <v>208</v>
      </c>
      <c r="G9" s="148">
        <v>4522</v>
      </c>
      <c r="H9" s="108">
        <v>191</v>
      </c>
      <c r="I9" s="108">
        <v>5137</v>
      </c>
      <c r="J9" s="108">
        <v>233</v>
      </c>
      <c r="K9" s="108">
        <v>7856</v>
      </c>
      <c r="L9" s="108">
        <v>258</v>
      </c>
      <c r="M9" s="108">
        <v>8667</v>
      </c>
    </row>
    <row r="10" spans="1:13" ht="16.5" customHeight="1" x14ac:dyDescent="0.2">
      <c r="A10" s="261"/>
      <c r="B10" s="262"/>
      <c r="C10" s="152" t="s">
        <v>138</v>
      </c>
      <c r="D10" s="148">
        <v>84</v>
      </c>
      <c r="E10" s="148">
        <v>2331</v>
      </c>
      <c r="F10" s="148">
        <v>115</v>
      </c>
      <c r="G10" s="148">
        <v>3274</v>
      </c>
      <c r="H10" s="108">
        <v>112</v>
      </c>
      <c r="I10" s="108">
        <v>2825</v>
      </c>
      <c r="J10" s="108">
        <v>180</v>
      </c>
      <c r="K10" s="108">
        <v>3982</v>
      </c>
      <c r="L10" s="108">
        <v>190</v>
      </c>
      <c r="M10" s="108">
        <v>4109</v>
      </c>
    </row>
    <row r="11" spans="1:13" ht="16.5" customHeight="1" x14ac:dyDescent="0.2">
      <c r="A11" s="261"/>
      <c r="B11" s="334" t="s">
        <v>322</v>
      </c>
      <c r="C11" s="152" t="s">
        <v>419</v>
      </c>
      <c r="D11" s="148">
        <v>85</v>
      </c>
      <c r="E11" s="148">
        <v>4154</v>
      </c>
      <c r="F11" s="148">
        <v>106</v>
      </c>
      <c r="G11" s="148">
        <v>4440</v>
      </c>
      <c r="H11" s="108">
        <v>104</v>
      </c>
      <c r="I11" s="108">
        <v>3724</v>
      </c>
      <c r="J11" s="108">
        <v>92</v>
      </c>
      <c r="K11" s="108">
        <v>3672</v>
      </c>
      <c r="L11" s="108">
        <v>118</v>
      </c>
      <c r="M11" s="108">
        <v>3782</v>
      </c>
    </row>
    <row r="12" spans="1:13" ht="16.5" customHeight="1" x14ac:dyDescent="0.2">
      <c r="A12" s="261"/>
      <c r="B12" s="334"/>
      <c r="C12" s="152" t="s">
        <v>417</v>
      </c>
      <c r="D12" s="148">
        <v>177</v>
      </c>
      <c r="E12" s="148">
        <v>5206</v>
      </c>
      <c r="F12" s="148">
        <v>174</v>
      </c>
      <c r="G12" s="148">
        <v>5879</v>
      </c>
      <c r="H12" s="108">
        <v>204</v>
      </c>
      <c r="I12" s="108">
        <v>5914</v>
      </c>
      <c r="J12" s="108">
        <v>194</v>
      </c>
      <c r="K12" s="108">
        <v>5608</v>
      </c>
      <c r="L12" s="108">
        <v>194</v>
      </c>
      <c r="M12" s="108">
        <v>6819</v>
      </c>
    </row>
    <row r="13" spans="1:13" ht="16.5" customHeight="1" x14ac:dyDescent="0.2">
      <c r="A13" s="261"/>
      <c r="B13" s="334"/>
      <c r="C13" s="152" t="s">
        <v>415</v>
      </c>
      <c r="D13" s="148">
        <v>31</v>
      </c>
      <c r="E13" s="148">
        <v>874</v>
      </c>
      <c r="F13" s="148">
        <v>69</v>
      </c>
      <c r="G13" s="148">
        <v>2907</v>
      </c>
      <c r="H13" s="108">
        <v>71</v>
      </c>
      <c r="I13" s="108">
        <v>2336</v>
      </c>
      <c r="J13" s="108">
        <v>99</v>
      </c>
      <c r="K13" s="108">
        <v>3020</v>
      </c>
      <c r="L13" s="108">
        <v>101</v>
      </c>
      <c r="M13" s="108">
        <v>3067</v>
      </c>
    </row>
    <row r="14" spans="1:13" ht="16.5" customHeight="1" x14ac:dyDescent="0.2">
      <c r="A14" s="261"/>
      <c r="B14" s="334"/>
      <c r="C14" s="152" t="s">
        <v>414</v>
      </c>
      <c r="D14" s="148">
        <v>169</v>
      </c>
      <c r="E14" s="148">
        <v>2540</v>
      </c>
      <c r="F14" s="148">
        <v>173</v>
      </c>
      <c r="G14" s="148">
        <v>3364</v>
      </c>
      <c r="H14" s="108">
        <v>189</v>
      </c>
      <c r="I14" s="108">
        <v>3947</v>
      </c>
      <c r="J14" s="108">
        <v>889</v>
      </c>
      <c r="K14" s="108">
        <v>3816</v>
      </c>
      <c r="L14" s="108">
        <v>179</v>
      </c>
      <c r="M14" s="108">
        <v>5031</v>
      </c>
    </row>
    <row r="15" spans="1:13" ht="16.5" customHeight="1" x14ac:dyDescent="0.2">
      <c r="A15" s="261"/>
      <c r="B15" s="334"/>
      <c r="C15" s="152" t="s">
        <v>6</v>
      </c>
      <c r="D15" s="148">
        <v>60</v>
      </c>
      <c r="E15" s="148">
        <v>1357</v>
      </c>
      <c r="F15" s="148">
        <v>18</v>
      </c>
      <c r="G15" s="148">
        <v>856</v>
      </c>
      <c r="H15" s="108">
        <v>20</v>
      </c>
      <c r="I15" s="108">
        <v>785</v>
      </c>
      <c r="J15" s="108">
        <v>76</v>
      </c>
      <c r="K15" s="108">
        <v>1442</v>
      </c>
      <c r="L15" s="108">
        <v>32</v>
      </c>
      <c r="M15" s="108">
        <v>586</v>
      </c>
    </row>
    <row r="16" spans="1:13" ht="16.5" customHeight="1" x14ac:dyDescent="0.2">
      <c r="A16" s="261"/>
      <c r="B16" s="334"/>
      <c r="C16" s="152" t="s">
        <v>412</v>
      </c>
      <c r="D16" s="148">
        <v>198</v>
      </c>
      <c r="E16" s="148">
        <v>2755</v>
      </c>
      <c r="F16" s="148">
        <v>195</v>
      </c>
      <c r="G16" s="148">
        <v>2298</v>
      </c>
      <c r="H16" s="108">
        <v>212</v>
      </c>
      <c r="I16" s="108">
        <v>2436</v>
      </c>
      <c r="J16" s="108">
        <v>142</v>
      </c>
      <c r="K16" s="108">
        <v>2033</v>
      </c>
      <c r="L16" s="108">
        <v>156</v>
      </c>
      <c r="M16" s="108">
        <v>2248</v>
      </c>
    </row>
    <row r="17" spans="1:13" ht="16.5" customHeight="1" x14ac:dyDescent="0.2">
      <c r="A17" s="261"/>
      <c r="B17" s="334"/>
      <c r="C17" s="152" t="s">
        <v>79</v>
      </c>
      <c r="D17" s="148">
        <v>101</v>
      </c>
      <c r="E17" s="148">
        <v>2267</v>
      </c>
      <c r="F17" s="148">
        <v>114</v>
      </c>
      <c r="G17" s="148">
        <v>4040</v>
      </c>
      <c r="H17" s="108">
        <v>88</v>
      </c>
      <c r="I17" s="108">
        <v>2903</v>
      </c>
      <c r="J17" s="108">
        <v>87</v>
      </c>
      <c r="K17" s="108">
        <v>2571</v>
      </c>
      <c r="L17" s="108">
        <v>79</v>
      </c>
      <c r="M17" s="108">
        <v>2523</v>
      </c>
    </row>
    <row r="18" spans="1:13" ht="16.5" customHeight="1" x14ac:dyDescent="0.2">
      <c r="A18" s="261"/>
      <c r="B18" s="334"/>
      <c r="C18" s="152" t="s">
        <v>410</v>
      </c>
      <c r="D18" s="148">
        <v>200</v>
      </c>
      <c r="E18" s="148">
        <v>5649</v>
      </c>
      <c r="F18" s="148">
        <v>211</v>
      </c>
      <c r="G18" s="148">
        <v>5515</v>
      </c>
      <c r="H18" s="108">
        <v>239</v>
      </c>
      <c r="I18" s="108">
        <v>6246</v>
      </c>
      <c r="J18" s="108">
        <v>229</v>
      </c>
      <c r="K18" s="108">
        <v>5505</v>
      </c>
      <c r="L18" s="108">
        <v>233</v>
      </c>
      <c r="M18" s="108">
        <v>5583</v>
      </c>
    </row>
    <row r="19" spans="1:13" ht="16.5" customHeight="1" x14ac:dyDescent="0.2">
      <c r="A19" s="261"/>
      <c r="B19" s="334"/>
      <c r="C19" s="152" t="s">
        <v>409</v>
      </c>
      <c r="D19" s="148">
        <v>14</v>
      </c>
      <c r="E19" s="148">
        <v>277</v>
      </c>
      <c r="F19" s="148">
        <v>17</v>
      </c>
      <c r="G19" s="148">
        <v>344</v>
      </c>
      <c r="H19" s="108">
        <v>5</v>
      </c>
      <c r="I19" s="108">
        <v>68</v>
      </c>
      <c r="J19" s="108">
        <v>23</v>
      </c>
      <c r="K19" s="108">
        <v>322</v>
      </c>
      <c r="L19" s="108">
        <v>55</v>
      </c>
      <c r="M19" s="108">
        <v>763</v>
      </c>
    </row>
    <row r="20" spans="1:13" ht="16.5" customHeight="1" x14ac:dyDescent="0.2">
      <c r="A20" s="261"/>
      <c r="B20" s="334"/>
      <c r="C20" s="152" t="s">
        <v>407</v>
      </c>
      <c r="D20" s="148">
        <v>169</v>
      </c>
      <c r="E20" s="148">
        <v>3267</v>
      </c>
      <c r="F20" s="148">
        <v>193</v>
      </c>
      <c r="G20" s="148">
        <v>4518</v>
      </c>
      <c r="H20" s="108">
        <v>228</v>
      </c>
      <c r="I20" s="108">
        <v>4722</v>
      </c>
      <c r="J20" s="108">
        <v>222</v>
      </c>
      <c r="K20" s="108">
        <v>5576</v>
      </c>
      <c r="L20" s="108">
        <v>236</v>
      </c>
      <c r="M20" s="108">
        <v>6743</v>
      </c>
    </row>
    <row r="21" spans="1:13" ht="16.5" customHeight="1" x14ac:dyDescent="0.2">
      <c r="A21" s="261"/>
      <c r="B21" s="334"/>
      <c r="C21" s="152" t="s">
        <v>404</v>
      </c>
      <c r="D21" s="148">
        <v>56</v>
      </c>
      <c r="E21" s="148">
        <v>1080</v>
      </c>
      <c r="F21" s="148">
        <v>105</v>
      </c>
      <c r="G21" s="148">
        <v>2618</v>
      </c>
      <c r="H21" s="108">
        <v>92</v>
      </c>
      <c r="I21" s="108">
        <v>1884</v>
      </c>
      <c r="J21" s="108">
        <v>75</v>
      </c>
      <c r="K21" s="108">
        <v>1239</v>
      </c>
      <c r="L21" s="108">
        <v>63</v>
      </c>
      <c r="M21" s="108">
        <v>945</v>
      </c>
    </row>
    <row r="22" spans="1:13" ht="16.5" customHeight="1" x14ac:dyDescent="0.2">
      <c r="A22" s="261"/>
      <c r="B22" s="334"/>
      <c r="C22" s="152" t="s">
        <v>74</v>
      </c>
      <c r="D22" s="148">
        <v>199</v>
      </c>
      <c r="E22" s="148">
        <v>5339</v>
      </c>
      <c r="F22" s="148">
        <v>201</v>
      </c>
      <c r="G22" s="148">
        <v>6044</v>
      </c>
      <c r="H22" s="108">
        <v>221</v>
      </c>
      <c r="I22" s="108">
        <v>6030</v>
      </c>
      <c r="J22" s="108">
        <v>241</v>
      </c>
      <c r="K22" s="108">
        <v>5729</v>
      </c>
      <c r="L22" s="108">
        <v>236</v>
      </c>
      <c r="M22" s="108">
        <v>6074</v>
      </c>
    </row>
    <row r="23" spans="1:13" ht="16.5" customHeight="1" x14ac:dyDescent="0.2">
      <c r="A23" s="261"/>
      <c r="B23" s="334"/>
      <c r="C23" s="152" t="s">
        <v>179</v>
      </c>
      <c r="D23" s="148">
        <v>15</v>
      </c>
      <c r="E23" s="148">
        <v>311</v>
      </c>
      <c r="F23" s="148" t="s">
        <v>120</v>
      </c>
      <c r="G23" s="148" t="s">
        <v>120</v>
      </c>
      <c r="H23" s="108">
        <v>35</v>
      </c>
      <c r="I23" s="108">
        <v>450</v>
      </c>
      <c r="J23" s="108">
        <v>4</v>
      </c>
      <c r="K23" s="108">
        <v>42</v>
      </c>
      <c r="L23" s="108">
        <v>6</v>
      </c>
      <c r="M23" s="108">
        <v>81</v>
      </c>
    </row>
    <row r="24" spans="1:13" ht="16.5" customHeight="1" x14ac:dyDescent="0.2">
      <c r="A24" s="261"/>
      <c r="B24" s="334"/>
      <c r="C24" s="152" t="s">
        <v>403</v>
      </c>
      <c r="D24" s="148">
        <v>164</v>
      </c>
      <c r="E24" s="148">
        <v>2379</v>
      </c>
      <c r="F24" s="148">
        <v>191</v>
      </c>
      <c r="G24" s="148">
        <v>2546</v>
      </c>
      <c r="H24" s="108">
        <v>201</v>
      </c>
      <c r="I24" s="108">
        <v>2893</v>
      </c>
      <c r="J24" s="108">
        <v>216</v>
      </c>
      <c r="K24" s="108">
        <v>3577</v>
      </c>
      <c r="L24" s="108">
        <v>253</v>
      </c>
      <c r="M24" s="108">
        <v>4528</v>
      </c>
    </row>
    <row r="25" spans="1:13" ht="16.5" customHeight="1" x14ac:dyDescent="0.2">
      <c r="A25" s="261"/>
      <c r="B25" s="334" t="s">
        <v>380</v>
      </c>
      <c r="C25" s="152" t="s">
        <v>401</v>
      </c>
      <c r="D25" s="148">
        <v>45</v>
      </c>
      <c r="E25" s="148">
        <v>1263</v>
      </c>
      <c r="F25" s="148">
        <v>51</v>
      </c>
      <c r="G25" s="148">
        <v>1010</v>
      </c>
      <c r="H25" s="108">
        <v>56</v>
      </c>
      <c r="I25" s="108">
        <v>1205</v>
      </c>
      <c r="J25" s="108">
        <v>66</v>
      </c>
      <c r="K25" s="108">
        <v>1532</v>
      </c>
      <c r="L25" s="108">
        <v>88</v>
      </c>
      <c r="M25" s="108">
        <v>1333</v>
      </c>
    </row>
    <row r="26" spans="1:13" ht="16.5" customHeight="1" x14ac:dyDescent="0.2">
      <c r="A26" s="261"/>
      <c r="B26" s="334"/>
      <c r="C26" s="152" t="s">
        <v>400</v>
      </c>
      <c r="D26" s="148">
        <v>201</v>
      </c>
      <c r="E26" s="148">
        <v>4810</v>
      </c>
      <c r="F26" s="148">
        <v>225</v>
      </c>
      <c r="G26" s="148">
        <v>5966</v>
      </c>
      <c r="H26" s="108">
        <v>236</v>
      </c>
      <c r="I26" s="108">
        <v>6362</v>
      </c>
      <c r="J26" s="108">
        <v>224</v>
      </c>
      <c r="K26" s="108">
        <v>6080</v>
      </c>
      <c r="L26" s="108">
        <v>253</v>
      </c>
      <c r="M26" s="108">
        <v>7712</v>
      </c>
    </row>
    <row r="27" spans="1:13" ht="16.5" customHeight="1" x14ac:dyDescent="0.2">
      <c r="A27" s="261"/>
      <c r="B27" s="334"/>
      <c r="C27" s="152" t="s">
        <v>397</v>
      </c>
      <c r="D27" s="148">
        <v>211</v>
      </c>
      <c r="E27" s="148">
        <v>5662</v>
      </c>
      <c r="F27" s="148">
        <v>238</v>
      </c>
      <c r="G27" s="148">
        <v>5824</v>
      </c>
      <c r="H27" s="108">
        <v>124</v>
      </c>
      <c r="I27" s="108">
        <v>2858</v>
      </c>
      <c r="J27" s="108">
        <v>244</v>
      </c>
      <c r="K27" s="108">
        <v>6206</v>
      </c>
      <c r="L27" s="108">
        <v>277</v>
      </c>
      <c r="M27" s="108">
        <v>8826</v>
      </c>
    </row>
    <row r="28" spans="1:13" ht="16.5" customHeight="1" x14ac:dyDescent="0.2">
      <c r="A28" s="262"/>
      <c r="B28" s="150" t="s">
        <v>395</v>
      </c>
      <c r="C28" s="152" t="s">
        <v>390</v>
      </c>
      <c r="D28" s="148">
        <v>145</v>
      </c>
      <c r="E28" s="148">
        <v>5014</v>
      </c>
      <c r="F28" s="148">
        <v>185</v>
      </c>
      <c r="G28" s="148">
        <v>6413</v>
      </c>
      <c r="H28" s="108">
        <v>216</v>
      </c>
      <c r="I28" s="108">
        <v>6267</v>
      </c>
      <c r="J28" s="108">
        <v>162</v>
      </c>
      <c r="K28" s="108">
        <v>3929</v>
      </c>
      <c r="L28" s="108">
        <v>224</v>
      </c>
      <c r="M28" s="108">
        <v>5177</v>
      </c>
    </row>
    <row r="29" spans="1:13" ht="15" customHeight="1" x14ac:dyDescent="0.2">
      <c r="E29" s="19"/>
      <c r="G29" s="19"/>
      <c r="J29" s="25"/>
      <c r="K29" s="19"/>
      <c r="L29" s="25"/>
      <c r="M29" s="19" t="s">
        <v>241</v>
      </c>
    </row>
    <row r="30" spans="1:13" ht="15" customHeight="1" x14ac:dyDescent="0.2">
      <c r="D30" s="21"/>
      <c r="E30" s="21"/>
      <c r="F30" s="21"/>
      <c r="G30" s="21"/>
      <c r="H30" s="21"/>
      <c r="I30" s="21"/>
      <c r="J30" s="25"/>
      <c r="L30" s="25"/>
    </row>
    <row r="31" spans="1:13" ht="15" customHeight="1" x14ac:dyDescent="0.2"/>
    <row r="32" spans="1:13" ht="15" customHeight="1" x14ac:dyDescent="0.2"/>
    <row r="33" spans="1:9" ht="15" customHeight="1" x14ac:dyDescent="0.2"/>
    <row r="34" spans="1:9" ht="15" customHeight="1" x14ac:dyDescent="0.2"/>
    <row r="35" spans="1:9" ht="15" customHeight="1" x14ac:dyDescent="0.2">
      <c r="A35" s="333"/>
      <c r="B35" s="333"/>
      <c r="C35" s="333"/>
      <c r="D35" s="333"/>
      <c r="E35" s="333"/>
      <c r="F35" s="333"/>
      <c r="G35" s="333"/>
      <c r="H35" s="333"/>
      <c r="I35" s="333"/>
    </row>
    <row r="36" spans="1:9" ht="15" customHeight="1" x14ac:dyDescent="0.2">
      <c r="A36" s="25"/>
      <c r="C36" s="25"/>
    </row>
    <row r="37" spans="1:9" ht="14.25" customHeight="1" x14ac:dyDescent="0.2"/>
    <row r="38" spans="1:9" ht="14.25" customHeight="1" x14ac:dyDescent="0.2"/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</sheetData>
  <customSheetViews>
    <customSheetView guid="{1063ECEF-C173-47D0-97AB-460E9FD2F30A}" showPageBreaks="1" showGridLines="0" printArea="1">
      <selection activeCell="N8" sqref="N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>
      <selection activeCell="N8" sqref="N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D2" sqref="D2:E2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howPageBreaks="1" showGridLines="0" printArea="1" view="pageBreakPreview">
      <selection activeCell="D2" sqref="D2:E2"/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printArea="1">
      <selection activeCell="N8" sqref="N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>
      <selection activeCell="N8" sqref="N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>
      <selection activeCell="N8" sqref="N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howPageBreaks="1" showGridLines="0" printArea="1" view="pageBreakPreview">
      <selection activeCell="D2" sqref="D2:E2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selection activeCell="D2" sqref="D2:E2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>
      <pane xSplit="3" ySplit="3" topLeftCell="J4" state="frozen"/>
      <selection activeCell="L26" sqref="L26:M2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>
      <pane xSplit="3" ySplit="3" topLeftCell="J4" state="frozen"/>
      <selection activeCell="L26" sqref="L26:M2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>
      <pane xSplit="3" ySplit="3" topLeftCell="J4" state="frozen"/>
      <selection activeCell="L26" sqref="L26:M2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>
      <pane xSplit="3" ySplit="3" topLeftCell="J4" state="frozen"/>
      <selection activeCell="L26" sqref="L26:M2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D2" sqref="D2:E2"/>
      <pageMargins left="0.7" right="0.7" top="0.75" bottom="0.75" header="0.3" footer="0.3"/>
      <pageSetup paperSize="9" orientation="landscape" r:id="rId14"/>
      <headerFooter alignWithMargins="0"/>
    </customSheetView>
  </customSheetViews>
  <mergeCells count="13">
    <mergeCell ref="J2:K2"/>
    <mergeCell ref="L2:M2"/>
    <mergeCell ref="A35:I35"/>
    <mergeCell ref="A2:A3"/>
    <mergeCell ref="B2:B3"/>
    <mergeCell ref="C2:C3"/>
    <mergeCell ref="B25:B27"/>
    <mergeCell ref="A4:A28"/>
    <mergeCell ref="B4:B10"/>
    <mergeCell ref="B11:B24"/>
    <mergeCell ref="D2:E2"/>
    <mergeCell ref="F2:G2"/>
    <mergeCell ref="H2:I2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70"/>
  <sheetViews>
    <sheetView showGridLines="0" view="pageBreakPreview" zoomScaleSheetLayoutView="100" workbookViewId="0"/>
  </sheetViews>
  <sheetFormatPr defaultColWidth="9" defaultRowHeight="10.8" x14ac:dyDescent="0.2"/>
  <cols>
    <col min="1" max="1" width="13.77734375" style="1" customWidth="1"/>
    <col min="2" max="2" width="8.77734375" style="2" bestFit="1" customWidth="1"/>
    <col min="3" max="4" width="10.109375" style="53" customWidth="1"/>
    <col min="5" max="5" width="10.109375" style="1" customWidth="1"/>
    <col min="6" max="7" width="10.109375" style="3" customWidth="1"/>
    <col min="8" max="11" width="10" style="1" customWidth="1"/>
    <col min="12" max="15" width="9.109375" style="1" customWidth="1"/>
    <col min="16" max="21" width="4.33203125" style="1" customWidth="1"/>
    <col min="22" max="16384" width="9" style="1"/>
  </cols>
  <sheetData>
    <row r="1" spans="1:7" ht="18.75" customHeight="1" x14ac:dyDescent="0.2">
      <c r="A1" s="127" t="s">
        <v>453</v>
      </c>
    </row>
    <row r="2" spans="1:7" ht="18.75" customHeight="1" x14ac:dyDescent="0.2">
      <c r="A2" s="30"/>
    </row>
    <row r="3" spans="1:7" ht="18.75" customHeight="1" x14ac:dyDescent="0.2">
      <c r="A3" s="1" t="s">
        <v>452</v>
      </c>
      <c r="C3" s="23"/>
      <c r="D3" s="23"/>
      <c r="E3" s="23"/>
      <c r="F3" s="23"/>
      <c r="G3" s="23" t="s">
        <v>442</v>
      </c>
    </row>
    <row r="4" spans="1:7" s="25" customFormat="1" ht="21.9" customHeight="1" x14ac:dyDescent="0.2">
      <c r="A4" s="298" t="s">
        <v>449</v>
      </c>
      <c r="B4" s="264"/>
      <c r="C4" s="111" t="s">
        <v>440</v>
      </c>
      <c r="D4" s="111" t="s">
        <v>264</v>
      </c>
      <c r="E4" s="111" t="s">
        <v>438</v>
      </c>
      <c r="F4" s="111" t="s">
        <v>840</v>
      </c>
      <c r="G4" s="111" t="s">
        <v>673</v>
      </c>
    </row>
    <row r="5" spans="1:7" s="6" customFormat="1" ht="15" customHeight="1" x14ac:dyDescent="0.2">
      <c r="A5" s="279" t="s">
        <v>447</v>
      </c>
      <c r="B5" s="32" t="s">
        <v>398</v>
      </c>
      <c r="C5" s="154">
        <v>48</v>
      </c>
      <c r="D5" s="154">
        <v>99</v>
      </c>
      <c r="E5" s="154">
        <v>92</v>
      </c>
      <c r="F5" s="154">
        <v>92</v>
      </c>
      <c r="G5" s="154">
        <v>107</v>
      </c>
    </row>
    <row r="6" spans="1:7" s="6" customFormat="1" ht="15" customHeight="1" x14ac:dyDescent="0.2">
      <c r="A6" s="280"/>
      <c r="B6" s="32" t="s">
        <v>428</v>
      </c>
      <c r="C6" s="154">
        <v>12023</v>
      </c>
      <c r="D6" s="154">
        <v>27946</v>
      </c>
      <c r="E6" s="154">
        <v>29942</v>
      </c>
      <c r="F6" s="154">
        <v>30006</v>
      </c>
      <c r="G6" s="154">
        <v>39362</v>
      </c>
    </row>
    <row r="7" spans="1:7" s="6" customFormat="1" ht="15" customHeight="1" x14ac:dyDescent="0.2">
      <c r="A7" s="279" t="s">
        <v>117</v>
      </c>
      <c r="B7" s="32" t="s">
        <v>398</v>
      </c>
      <c r="C7" s="154">
        <v>79</v>
      </c>
      <c r="D7" s="154">
        <v>104</v>
      </c>
      <c r="E7" s="154">
        <v>137</v>
      </c>
      <c r="F7" s="154">
        <v>124</v>
      </c>
      <c r="G7" s="154">
        <v>119</v>
      </c>
    </row>
    <row r="8" spans="1:7" s="6" customFormat="1" ht="15" customHeight="1" x14ac:dyDescent="0.2">
      <c r="A8" s="280"/>
      <c r="B8" s="32" t="s">
        <v>428</v>
      </c>
      <c r="C8" s="154">
        <v>6932</v>
      </c>
      <c r="D8" s="154">
        <v>9378</v>
      </c>
      <c r="E8" s="154">
        <v>14052</v>
      </c>
      <c r="F8" s="154">
        <v>13474</v>
      </c>
      <c r="G8" s="154">
        <v>14311</v>
      </c>
    </row>
    <row r="9" spans="1:7" s="6" customFormat="1" ht="15" customHeight="1" x14ac:dyDescent="0.2">
      <c r="A9" s="279" t="s">
        <v>262</v>
      </c>
      <c r="B9" s="32" t="s">
        <v>398</v>
      </c>
      <c r="C9" s="154">
        <v>59</v>
      </c>
      <c r="D9" s="154">
        <v>128</v>
      </c>
      <c r="E9" s="154">
        <v>130</v>
      </c>
      <c r="F9" s="154">
        <v>142</v>
      </c>
      <c r="G9" s="154">
        <v>109</v>
      </c>
    </row>
    <row r="10" spans="1:7" s="6" customFormat="1" ht="15" customHeight="1" x14ac:dyDescent="0.2">
      <c r="A10" s="280"/>
      <c r="B10" s="32" t="s">
        <v>428</v>
      </c>
      <c r="C10" s="154">
        <v>3555</v>
      </c>
      <c r="D10" s="154">
        <v>10690</v>
      </c>
      <c r="E10" s="154">
        <v>8779</v>
      </c>
      <c r="F10" s="154">
        <v>11656</v>
      </c>
      <c r="G10" s="154">
        <v>12717</v>
      </c>
    </row>
    <row r="11" spans="1:7" s="6" customFormat="1" ht="15" customHeight="1" x14ac:dyDescent="0.2">
      <c r="A11" s="316" t="s">
        <v>846</v>
      </c>
      <c r="B11" s="32" t="s">
        <v>398</v>
      </c>
      <c r="C11" s="154">
        <v>490</v>
      </c>
      <c r="D11" s="154">
        <v>444</v>
      </c>
      <c r="E11" s="154">
        <v>553</v>
      </c>
      <c r="F11" s="154">
        <v>595</v>
      </c>
      <c r="G11" s="154">
        <v>488</v>
      </c>
    </row>
    <row r="12" spans="1:7" s="6" customFormat="1" ht="15" customHeight="1" x14ac:dyDescent="0.2">
      <c r="A12" s="318"/>
      <c r="B12" s="32" t="s">
        <v>428</v>
      </c>
      <c r="C12" s="154">
        <v>5158</v>
      </c>
      <c r="D12" s="154">
        <v>6208</v>
      </c>
      <c r="E12" s="154">
        <v>9516</v>
      </c>
      <c r="F12" s="154">
        <v>11003</v>
      </c>
      <c r="G12" s="154">
        <v>9168</v>
      </c>
    </row>
    <row r="13" spans="1:7" s="6" customFormat="1" ht="15" customHeight="1" x14ac:dyDescent="0.2">
      <c r="A13" s="279" t="s">
        <v>432</v>
      </c>
      <c r="B13" s="32" t="s">
        <v>398</v>
      </c>
      <c r="C13" s="154">
        <v>312</v>
      </c>
      <c r="D13" s="154">
        <v>339</v>
      </c>
      <c r="E13" s="154">
        <v>384</v>
      </c>
      <c r="F13" s="154">
        <v>423</v>
      </c>
      <c r="G13" s="154">
        <v>423</v>
      </c>
    </row>
    <row r="14" spans="1:7" s="6" customFormat="1" ht="15" customHeight="1" x14ac:dyDescent="0.2">
      <c r="A14" s="280"/>
      <c r="B14" s="32" t="s">
        <v>428</v>
      </c>
      <c r="C14" s="154">
        <v>5114</v>
      </c>
      <c r="D14" s="154">
        <v>5212</v>
      </c>
      <c r="E14" s="154">
        <v>5435</v>
      </c>
      <c r="F14" s="154">
        <v>7107</v>
      </c>
      <c r="G14" s="154">
        <v>6781</v>
      </c>
    </row>
    <row r="15" spans="1:7" s="6" customFormat="1" ht="15" customHeight="1" x14ac:dyDescent="0.2">
      <c r="A15" s="279" t="s">
        <v>429</v>
      </c>
      <c r="B15" s="32" t="s">
        <v>398</v>
      </c>
      <c r="C15" s="154">
        <f t="shared" ref="C15:G16" si="0">SUM(C5,C7,C9,C11,C13)</f>
        <v>988</v>
      </c>
      <c r="D15" s="154">
        <f t="shared" si="0"/>
        <v>1114</v>
      </c>
      <c r="E15" s="154">
        <f t="shared" si="0"/>
        <v>1296</v>
      </c>
      <c r="F15" s="154">
        <f t="shared" si="0"/>
        <v>1376</v>
      </c>
      <c r="G15" s="154">
        <f t="shared" si="0"/>
        <v>1246</v>
      </c>
    </row>
    <row r="16" spans="1:7" s="6" customFormat="1" ht="15" customHeight="1" x14ac:dyDescent="0.2">
      <c r="A16" s="280"/>
      <c r="B16" s="32" t="s">
        <v>428</v>
      </c>
      <c r="C16" s="154">
        <f t="shared" si="0"/>
        <v>32782</v>
      </c>
      <c r="D16" s="154">
        <f t="shared" si="0"/>
        <v>59434</v>
      </c>
      <c r="E16" s="154">
        <f t="shared" si="0"/>
        <v>67724</v>
      </c>
      <c r="F16" s="154">
        <f t="shared" si="0"/>
        <v>73246</v>
      </c>
      <c r="G16" s="154">
        <f t="shared" si="0"/>
        <v>82339</v>
      </c>
    </row>
    <row r="17" spans="1:8" s="153" customFormat="1" ht="12" x14ac:dyDescent="0.2">
      <c r="A17" s="153" t="s">
        <v>396</v>
      </c>
      <c r="C17" s="23"/>
      <c r="F17" s="19"/>
      <c r="G17" s="19" t="s">
        <v>367</v>
      </c>
    </row>
    <row r="18" spans="1:8" s="6" customFormat="1" ht="12" x14ac:dyDescent="0.2">
      <c r="A18" s="6" t="s">
        <v>518</v>
      </c>
      <c r="B18" s="9"/>
      <c r="C18" s="18"/>
      <c r="D18" s="18"/>
      <c r="E18" s="18"/>
      <c r="F18" s="10"/>
      <c r="G18" s="10"/>
    </row>
    <row r="19" spans="1:8" s="6" customFormat="1" ht="12" x14ac:dyDescent="0.2">
      <c r="B19" s="9"/>
      <c r="C19" s="18"/>
      <c r="D19" s="18"/>
      <c r="E19" s="18"/>
      <c r="F19" s="10"/>
      <c r="G19" s="10"/>
    </row>
    <row r="20" spans="1:8" ht="12" x14ac:dyDescent="0.2">
      <c r="A20" s="1" t="s">
        <v>316</v>
      </c>
      <c r="C20" s="25"/>
      <c r="D20" s="23"/>
      <c r="E20" s="23"/>
      <c r="F20" s="23"/>
      <c r="G20" s="23" t="s">
        <v>442</v>
      </c>
    </row>
    <row r="21" spans="1:8" s="25" customFormat="1" ht="21.9" customHeight="1" x14ac:dyDescent="0.2">
      <c r="A21" s="263" t="s">
        <v>110</v>
      </c>
      <c r="B21" s="263"/>
      <c r="C21" s="111" t="s">
        <v>440</v>
      </c>
      <c r="D21" s="111" t="s">
        <v>264</v>
      </c>
      <c r="E21" s="111" t="s">
        <v>438</v>
      </c>
      <c r="F21" s="111" t="s">
        <v>840</v>
      </c>
      <c r="G21" s="111" t="s">
        <v>673</v>
      </c>
      <c r="H21" s="26"/>
    </row>
    <row r="22" spans="1:8" s="6" customFormat="1" ht="15" customHeight="1" x14ac:dyDescent="0.2">
      <c r="A22" s="279" t="s">
        <v>436</v>
      </c>
      <c r="B22" s="32" t="s">
        <v>398</v>
      </c>
      <c r="C22" s="154">
        <v>87</v>
      </c>
      <c r="D22" s="154">
        <v>91</v>
      </c>
      <c r="E22" s="154">
        <v>137</v>
      </c>
      <c r="F22" s="154">
        <v>115</v>
      </c>
      <c r="G22" s="154">
        <v>133</v>
      </c>
      <c r="H22" s="10"/>
    </row>
    <row r="23" spans="1:8" s="6" customFormat="1" ht="15" customHeight="1" x14ac:dyDescent="0.2">
      <c r="A23" s="280"/>
      <c r="B23" s="32" t="s">
        <v>428</v>
      </c>
      <c r="C23" s="154">
        <v>13194</v>
      </c>
      <c r="D23" s="154">
        <v>13916</v>
      </c>
      <c r="E23" s="154">
        <v>25573</v>
      </c>
      <c r="F23" s="154">
        <v>27626</v>
      </c>
      <c r="G23" s="154">
        <v>25718</v>
      </c>
      <c r="H23" s="10"/>
    </row>
    <row r="24" spans="1:8" s="6" customFormat="1" ht="15" customHeight="1" x14ac:dyDescent="0.2">
      <c r="A24" s="279" t="s">
        <v>63</v>
      </c>
      <c r="B24" s="32" t="s">
        <v>398</v>
      </c>
      <c r="C24" s="154">
        <v>51</v>
      </c>
      <c r="D24" s="154">
        <v>110</v>
      </c>
      <c r="E24" s="154">
        <v>118</v>
      </c>
      <c r="F24" s="154">
        <v>141</v>
      </c>
      <c r="G24" s="154">
        <v>186</v>
      </c>
      <c r="H24" s="10"/>
    </row>
    <row r="25" spans="1:8" s="6" customFormat="1" ht="15" customHeight="1" x14ac:dyDescent="0.2">
      <c r="A25" s="280"/>
      <c r="B25" s="32" t="s">
        <v>428</v>
      </c>
      <c r="C25" s="154">
        <v>3467</v>
      </c>
      <c r="D25" s="154">
        <v>5614</v>
      </c>
      <c r="E25" s="154">
        <v>7458</v>
      </c>
      <c r="F25" s="154">
        <v>11398</v>
      </c>
      <c r="G25" s="154">
        <v>13641</v>
      </c>
      <c r="H25" s="10"/>
    </row>
    <row r="26" spans="1:8" s="6" customFormat="1" ht="15" customHeight="1" x14ac:dyDescent="0.2">
      <c r="A26" s="279" t="s">
        <v>434</v>
      </c>
      <c r="B26" s="32" t="s">
        <v>398</v>
      </c>
      <c r="C26" s="154">
        <v>430</v>
      </c>
      <c r="D26" s="154">
        <v>436</v>
      </c>
      <c r="E26" s="154">
        <v>566</v>
      </c>
      <c r="F26" s="154">
        <v>498</v>
      </c>
      <c r="G26" s="154">
        <v>504</v>
      </c>
      <c r="H26" s="10"/>
    </row>
    <row r="27" spans="1:8" s="6" customFormat="1" ht="15" customHeight="1" x14ac:dyDescent="0.2">
      <c r="A27" s="280"/>
      <c r="B27" s="32" t="s">
        <v>428</v>
      </c>
      <c r="C27" s="154">
        <v>6611</v>
      </c>
      <c r="D27" s="154">
        <v>6593</v>
      </c>
      <c r="E27" s="154">
        <v>13437</v>
      </c>
      <c r="F27" s="154">
        <f>7465+4010+932</f>
        <v>12407</v>
      </c>
      <c r="G27" s="154">
        <v>15355</v>
      </c>
      <c r="H27" s="10"/>
    </row>
    <row r="28" spans="1:8" s="6" customFormat="1" ht="15" customHeight="1" x14ac:dyDescent="0.2">
      <c r="A28" s="279" t="s">
        <v>432</v>
      </c>
      <c r="B28" s="32" t="s">
        <v>398</v>
      </c>
      <c r="C28" s="154">
        <v>187</v>
      </c>
      <c r="D28" s="154">
        <v>263</v>
      </c>
      <c r="E28" s="154">
        <v>303</v>
      </c>
      <c r="F28" s="154">
        <f>248+108</f>
        <v>356</v>
      </c>
      <c r="G28" s="154">
        <v>455</v>
      </c>
      <c r="H28" s="10"/>
    </row>
    <row r="29" spans="1:8" s="6" customFormat="1" ht="15" customHeight="1" x14ac:dyDescent="0.2">
      <c r="A29" s="280"/>
      <c r="B29" s="32" t="s">
        <v>428</v>
      </c>
      <c r="C29" s="154">
        <v>977</v>
      </c>
      <c r="D29" s="154">
        <v>1436</v>
      </c>
      <c r="E29" s="154">
        <v>1591</v>
      </c>
      <c r="F29" s="154">
        <f>918+899</f>
        <v>1817</v>
      </c>
      <c r="G29" s="154">
        <v>2349</v>
      </c>
      <c r="H29" s="10"/>
    </row>
    <row r="30" spans="1:8" s="6" customFormat="1" ht="15" customHeight="1" x14ac:dyDescent="0.2">
      <c r="A30" s="279" t="s">
        <v>377</v>
      </c>
      <c r="B30" s="32" t="s">
        <v>398</v>
      </c>
      <c r="C30" s="154">
        <v>28</v>
      </c>
      <c r="D30" s="154">
        <v>23</v>
      </c>
      <c r="E30" s="154">
        <v>259</v>
      </c>
      <c r="F30" s="154">
        <v>227</v>
      </c>
      <c r="G30" s="154">
        <v>233</v>
      </c>
      <c r="H30" s="10"/>
    </row>
    <row r="31" spans="1:8" s="6" customFormat="1" ht="15" customHeight="1" x14ac:dyDescent="0.2">
      <c r="A31" s="280"/>
      <c r="B31" s="32" t="s">
        <v>428</v>
      </c>
      <c r="C31" s="154">
        <v>517</v>
      </c>
      <c r="D31" s="154">
        <v>333</v>
      </c>
      <c r="E31" s="154">
        <v>5220</v>
      </c>
      <c r="F31" s="154">
        <v>1384</v>
      </c>
      <c r="G31" s="154">
        <v>4051</v>
      </c>
      <c r="H31" s="10"/>
    </row>
    <row r="32" spans="1:8" s="6" customFormat="1" ht="15" customHeight="1" x14ac:dyDescent="0.2">
      <c r="A32" s="279" t="s">
        <v>429</v>
      </c>
      <c r="B32" s="32" t="s">
        <v>398</v>
      </c>
      <c r="C32" s="154">
        <f t="shared" ref="C32:G33" si="1">SUM(C22,C24,C26,C28,C30)</f>
        <v>783</v>
      </c>
      <c r="D32" s="154">
        <f t="shared" si="1"/>
        <v>923</v>
      </c>
      <c r="E32" s="154">
        <f t="shared" si="1"/>
        <v>1383</v>
      </c>
      <c r="F32" s="154">
        <f t="shared" si="1"/>
        <v>1337</v>
      </c>
      <c r="G32" s="154">
        <f t="shared" si="1"/>
        <v>1511</v>
      </c>
      <c r="H32" s="10"/>
    </row>
    <row r="33" spans="1:8" s="6" customFormat="1" ht="15" customHeight="1" x14ac:dyDescent="0.2">
      <c r="A33" s="280"/>
      <c r="B33" s="32" t="s">
        <v>428</v>
      </c>
      <c r="C33" s="154">
        <f t="shared" si="1"/>
        <v>24766</v>
      </c>
      <c r="D33" s="154">
        <f t="shared" si="1"/>
        <v>27892</v>
      </c>
      <c r="E33" s="154">
        <f t="shared" si="1"/>
        <v>53279</v>
      </c>
      <c r="F33" s="154">
        <f t="shared" si="1"/>
        <v>54632</v>
      </c>
      <c r="G33" s="154">
        <f t="shared" si="1"/>
        <v>61114</v>
      </c>
      <c r="H33" s="10"/>
    </row>
    <row r="34" spans="1:8" s="6" customFormat="1" ht="12" customHeight="1" x14ac:dyDescent="0.2">
      <c r="B34" s="9"/>
      <c r="D34" s="23"/>
      <c r="E34" s="23"/>
      <c r="F34" s="19"/>
      <c r="G34" s="19" t="s">
        <v>367</v>
      </c>
    </row>
    <row r="35" spans="1:8" ht="18.75" customHeight="1" x14ac:dyDescent="0.2"/>
    <row r="36" spans="1:8" ht="18.75" customHeight="1" x14ac:dyDescent="0.2"/>
    <row r="37" spans="1:8" ht="18.75" customHeight="1" x14ac:dyDescent="0.2"/>
    <row r="38" spans="1:8" ht="18.75" customHeight="1" x14ac:dyDescent="0.2"/>
    <row r="39" spans="1:8" ht="18.75" customHeight="1" x14ac:dyDescent="0.2"/>
    <row r="40" spans="1:8" ht="18.75" customHeight="1" x14ac:dyDescent="0.2"/>
    <row r="41" spans="1:8" ht="18.75" customHeight="1" x14ac:dyDescent="0.2"/>
    <row r="42" spans="1:8" ht="18.75" customHeight="1" x14ac:dyDescent="0.2"/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</sheetData>
  <customSheetViews>
    <customSheetView guid="{1063ECEF-C173-47D0-97AB-460E9FD2F30A}" scale="85" showPageBreaks="1" showGridLines="0" view="pageBreakPreview">
      <selection activeCell="J20" sqref="J20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1"/>
      <headerFooter alignWithMargins="0"/>
    </customSheetView>
    <customSheetView guid="{46D118F4-1245-46F4-999F-CCEEE9677E7D}" showGridLines="0">
      <selection activeCell="J20" sqref="J2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cale="85" showGridLines="0" fitToPage="1" view="pageBreakPreview">
      <selection activeCell="C5" sqref="C5"/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85" showGridLines="0" view="pageBreakPreview">
      <selection activeCell="C5" sqref="C5"/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cale="85" showPageBreaks="1" showGridLines="0" view="pageBreakPreview">
      <selection activeCell="J20" sqref="J20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5"/>
      <headerFooter alignWithMargins="0"/>
    </customSheetView>
    <customSheetView guid="{F08EF5F2-6A72-B948-8096-EE239DEE0301}" showGridLines="0">
      <selection activeCell="J20" sqref="J2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cale="85" showGridLines="0" view="pageBreakPreview">
      <selection activeCell="J20" sqref="J20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7"/>
      <headerFooter alignWithMargins="0"/>
    </customSheetView>
    <customSheetView guid="{DBAD1FFC-E8B6-46DF-B96B-4DA90E1986E1}" scale="85" showGridLines="0" view="pageBreakPreview">
      <selection activeCell="C5" sqref="C5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cale="85" showGridLines="0" fitToPage="1" view="pageBreakPreview">
      <selection activeCell="C5" sqref="C5"/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>
      <selection activeCell="J20" sqref="J2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>
      <selection activeCell="J20" sqref="J2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>
      <selection activeCell="J30" sqref="J30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topLeftCell="A7">
      <selection activeCell="G33" sqref="G33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cale="85" showGridLines="0" fitToPage="1" view="pageBreakPreview">
      <selection activeCell="C5" sqref="C5"/>
      <pageMargins left="0.7" right="0.7" top="0.75" bottom="0.75" header="0.3" footer="0.3"/>
      <pageSetup paperSize="9" orientation="landscape" r:id="rId14"/>
      <headerFooter alignWithMargins="0"/>
    </customSheetView>
  </customSheetViews>
  <mergeCells count="14">
    <mergeCell ref="A4:B4"/>
    <mergeCell ref="A21:B21"/>
    <mergeCell ref="A5:A6"/>
    <mergeCell ref="A7:A8"/>
    <mergeCell ref="A9:A10"/>
    <mergeCell ref="A11:A12"/>
    <mergeCell ref="A13:A14"/>
    <mergeCell ref="A15:A16"/>
    <mergeCell ref="A32:A33"/>
    <mergeCell ref="A22:A23"/>
    <mergeCell ref="A24:A25"/>
    <mergeCell ref="A26:A27"/>
    <mergeCell ref="A28:A29"/>
    <mergeCell ref="A30:A31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69"/>
  <sheetViews>
    <sheetView showGridLines="0" view="pageBreakPreview" zoomScaleSheetLayoutView="100" workbookViewId="0"/>
  </sheetViews>
  <sheetFormatPr defaultColWidth="9" defaultRowHeight="10.8" x14ac:dyDescent="0.2"/>
  <cols>
    <col min="1" max="1" width="15.6640625" style="1" customWidth="1"/>
    <col min="2" max="2" width="16.6640625" style="1" customWidth="1"/>
    <col min="3" max="3" width="8.77734375" style="2" customWidth="1"/>
    <col min="4" max="5" width="8.77734375" style="3" customWidth="1"/>
    <col min="6" max="6" width="8.77734375" style="1" customWidth="1"/>
    <col min="7" max="8" width="8.77734375" style="3" customWidth="1"/>
    <col min="9" max="9" width="10" style="1" customWidth="1"/>
    <col min="10" max="10" width="10" style="4" customWidth="1"/>
    <col min="11" max="12" width="9.109375" style="1" customWidth="1"/>
    <col min="13" max="27" width="10" style="1" customWidth="1"/>
    <col min="28" max="31" width="9.109375" style="1" customWidth="1"/>
    <col min="32" max="37" width="4.33203125" style="1" customWidth="1"/>
    <col min="38" max="16384" width="9" style="1"/>
  </cols>
  <sheetData>
    <row r="1" spans="1:10" s="155" customFormat="1" ht="19.5" customHeight="1" x14ac:dyDescent="0.2">
      <c r="A1" s="155" t="s">
        <v>466</v>
      </c>
      <c r="C1" s="157"/>
      <c r="D1" s="23"/>
      <c r="E1" s="23"/>
      <c r="F1" s="23"/>
      <c r="G1" s="23"/>
      <c r="H1" s="23" t="s">
        <v>442</v>
      </c>
      <c r="J1" s="160"/>
    </row>
    <row r="2" spans="1:10" s="6" customFormat="1" ht="26.1" customHeight="1" x14ac:dyDescent="0.2">
      <c r="A2" s="270" t="s">
        <v>484</v>
      </c>
      <c r="B2" s="270"/>
      <c r="C2" s="270"/>
      <c r="D2" s="158" t="s">
        <v>483</v>
      </c>
      <c r="E2" s="158" t="s">
        <v>481</v>
      </c>
      <c r="F2" s="158" t="s">
        <v>480</v>
      </c>
      <c r="G2" s="158" t="s">
        <v>841</v>
      </c>
      <c r="H2" s="158" t="s">
        <v>331</v>
      </c>
      <c r="J2" s="12"/>
    </row>
    <row r="3" spans="1:10" s="6" customFormat="1" ht="14.1" customHeight="1" x14ac:dyDescent="0.2">
      <c r="A3" s="270" t="s">
        <v>173</v>
      </c>
      <c r="B3" s="270"/>
      <c r="C3" s="32" t="s">
        <v>398</v>
      </c>
      <c r="D3" s="159">
        <v>143</v>
      </c>
      <c r="E3" s="159">
        <v>186</v>
      </c>
      <c r="F3" s="159">
        <v>137</v>
      </c>
      <c r="G3" s="159">
        <v>137</v>
      </c>
      <c r="H3" s="159">
        <v>117</v>
      </c>
      <c r="J3" s="12"/>
    </row>
    <row r="4" spans="1:10" s="6" customFormat="1" ht="14.1" customHeight="1" x14ac:dyDescent="0.2">
      <c r="A4" s="270"/>
      <c r="B4" s="270"/>
      <c r="C4" s="32" t="s">
        <v>428</v>
      </c>
      <c r="D4" s="159">
        <v>1404</v>
      </c>
      <c r="E4" s="159">
        <v>1622</v>
      </c>
      <c r="F4" s="159">
        <v>1403</v>
      </c>
      <c r="G4" s="159">
        <v>1489</v>
      </c>
      <c r="H4" s="159">
        <v>1089</v>
      </c>
      <c r="J4" s="12"/>
    </row>
    <row r="5" spans="1:10" s="6" customFormat="1" ht="14.1" customHeight="1" x14ac:dyDescent="0.2">
      <c r="A5" s="270" t="s">
        <v>478</v>
      </c>
      <c r="B5" s="270"/>
      <c r="C5" s="32" t="s">
        <v>398</v>
      </c>
      <c r="D5" s="159">
        <v>14</v>
      </c>
      <c r="E5" s="64" t="s">
        <v>120</v>
      </c>
      <c r="F5" s="64" t="s">
        <v>120</v>
      </c>
      <c r="G5" s="64">
        <v>142</v>
      </c>
      <c r="H5" s="64">
        <v>174</v>
      </c>
      <c r="J5" s="12"/>
    </row>
    <row r="6" spans="1:10" s="6" customFormat="1" ht="14.1" customHeight="1" x14ac:dyDescent="0.2">
      <c r="A6" s="270"/>
      <c r="B6" s="270"/>
      <c r="C6" s="32" t="s">
        <v>428</v>
      </c>
      <c r="D6" s="159">
        <v>76</v>
      </c>
      <c r="E6" s="64" t="s">
        <v>120</v>
      </c>
      <c r="F6" s="64" t="s">
        <v>120</v>
      </c>
      <c r="G6" s="64">
        <v>728</v>
      </c>
      <c r="H6" s="64">
        <v>958</v>
      </c>
      <c r="J6" s="12"/>
    </row>
    <row r="7" spans="1:10" s="6" customFormat="1" ht="14.1" customHeight="1" x14ac:dyDescent="0.2">
      <c r="A7" s="270" t="s">
        <v>262</v>
      </c>
      <c r="B7" s="270"/>
      <c r="C7" s="32" t="s">
        <v>398</v>
      </c>
      <c r="D7" s="159">
        <v>146</v>
      </c>
      <c r="E7" s="159">
        <v>192</v>
      </c>
      <c r="F7" s="159">
        <v>194</v>
      </c>
      <c r="G7" s="159">
        <v>187</v>
      </c>
      <c r="H7" s="159">
        <v>222</v>
      </c>
      <c r="J7" s="12"/>
    </row>
    <row r="8" spans="1:10" s="6" customFormat="1" ht="14.1" customHeight="1" x14ac:dyDescent="0.2">
      <c r="A8" s="270"/>
      <c r="B8" s="270"/>
      <c r="C8" s="32" t="s">
        <v>428</v>
      </c>
      <c r="D8" s="159">
        <v>2792</v>
      </c>
      <c r="E8" s="159">
        <v>4044</v>
      </c>
      <c r="F8" s="159">
        <v>3629</v>
      </c>
      <c r="G8" s="159">
        <v>3856</v>
      </c>
      <c r="H8" s="159">
        <v>4678</v>
      </c>
      <c r="J8" s="12"/>
    </row>
    <row r="9" spans="1:10" s="6" customFormat="1" ht="14.1" customHeight="1" x14ac:dyDescent="0.2">
      <c r="A9" s="270" t="s">
        <v>447</v>
      </c>
      <c r="B9" s="270"/>
      <c r="C9" s="32" t="s">
        <v>398</v>
      </c>
      <c r="D9" s="159">
        <v>16</v>
      </c>
      <c r="E9" s="159">
        <v>36</v>
      </c>
      <c r="F9" s="159">
        <v>38</v>
      </c>
      <c r="G9" s="159">
        <v>30</v>
      </c>
      <c r="H9" s="159">
        <v>29</v>
      </c>
      <c r="J9" s="12"/>
    </row>
    <row r="10" spans="1:10" s="6" customFormat="1" ht="14.1" customHeight="1" x14ac:dyDescent="0.2">
      <c r="A10" s="270"/>
      <c r="B10" s="270"/>
      <c r="C10" s="32" t="s">
        <v>428</v>
      </c>
      <c r="D10" s="159">
        <v>1484</v>
      </c>
      <c r="E10" s="159">
        <v>2295</v>
      </c>
      <c r="F10" s="159">
        <v>2609</v>
      </c>
      <c r="G10" s="159">
        <v>2961</v>
      </c>
      <c r="H10" s="159">
        <v>2314</v>
      </c>
      <c r="J10" s="12"/>
    </row>
    <row r="11" spans="1:10" s="6" customFormat="1" ht="14.1" customHeight="1" x14ac:dyDescent="0.2">
      <c r="A11" s="270" t="s">
        <v>121</v>
      </c>
      <c r="B11" s="270"/>
      <c r="C11" s="32" t="s">
        <v>398</v>
      </c>
      <c r="D11" s="159">
        <v>136</v>
      </c>
      <c r="E11" s="159">
        <v>167</v>
      </c>
      <c r="F11" s="159">
        <v>177</v>
      </c>
      <c r="G11" s="159">
        <v>181</v>
      </c>
      <c r="H11" s="159">
        <v>176</v>
      </c>
      <c r="J11" s="12"/>
    </row>
    <row r="12" spans="1:10" s="6" customFormat="1" ht="14.1" customHeight="1" x14ac:dyDescent="0.2">
      <c r="A12" s="270"/>
      <c r="B12" s="270"/>
      <c r="C12" s="32" t="s">
        <v>428</v>
      </c>
      <c r="D12" s="159">
        <v>1468</v>
      </c>
      <c r="E12" s="159">
        <v>1673</v>
      </c>
      <c r="F12" s="159">
        <v>2210</v>
      </c>
      <c r="G12" s="159">
        <v>1985</v>
      </c>
      <c r="H12" s="159">
        <v>2042</v>
      </c>
      <c r="J12" s="12"/>
    </row>
    <row r="13" spans="1:10" s="6" customFormat="1" ht="14.1" customHeight="1" x14ac:dyDescent="0.2">
      <c r="A13" s="270" t="s">
        <v>477</v>
      </c>
      <c r="B13" s="270"/>
      <c r="C13" s="32" t="s">
        <v>398</v>
      </c>
      <c r="D13" s="159">
        <v>111</v>
      </c>
      <c r="E13" s="159">
        <v>88</v>
      </c>
      <c r="F13" s="159">
        <v>97</v>
      </c>
      <c r="G13" s="159">
        <v>131</v>
      </c>
      <c r="H13" s="159">
        <v>195</v>
      </c>
      <c r="J13" s="12"/>
    </row>
    <row r="14" spans="1:10" s="6" customFormat="1" ht="14.1" customHeight="1" x14ac:dyDescent="0.2">
      <c r="A14" s="270"/>
      <c r="B14" s="270"/>
      <c r="C14" s="32" t="s">
        <v>428</v>
      </c>
      <c r="D14" s="159">
        <v>461</v>
      </c>
      <c r="E14" s="159">
        <v>496</v>
      </c>
      <c r="F14" s="159">
        <v>460</v>
      </c>
      <c r="G14" s="159">
        <v>655</v>
      </c>
      <c r="H14" s="159">
        <v>989</v>
      </c>
      <c r="J14" s="12"/>
    </row>
    <row r="15" spans="1:10" s="6" customFormat="1" ht="14.1" customHeight="1" x14ac:dyDescent="0.2">
      <c r="A15" s="270" t="s">
        <v>441</v>
      </c>
      <c r="B15" s="270"/>
      <c r="C15" s="32" t="s">
        <v>398</v>
      </c>
      <c r="D15" s="159">
        <v>258</v>
      </c>
      <c r="E15" s="159">
        <v>310</v>
      </c>
      <c r="F15" s="159">
        <v>241</v>
      </c>
      <c r="G15" s="159">
        <v>278</v>
      </c>
      <c r="H15" s="159">
        <v>280</v>
      </c>
      <c r="J15" s="12"/>
    </row>
    <row r="16" spans="1:10" s="6" customFormat="1" ht="14.1" customHeight="1" x14ac:dyDescent="0.2">
      <c r="A16" s="270"/>
      <c r="B16" s="270"/>
      <c r="C16" s="32" t="s">
        <v>428</v>
      </c>
      <c r="D16" s="159">
        <v>1615</v>
      </c>
      <c r="E16" s="159">
        <v>2567</v>
      </c>
      <c r="F16" s="159">
        <v>2387</v>
      </c>
      <c r="G16" s="159">
        <v>4041</v>
      </c>
      <c r="H16" s="159">
        <v>4495</v>
      </c>
      <c r="J16" s="12"/>
    </row>
    <row r="17" spans="1:10" s="6" customFormat="1" ht="14.1" customHeight="1" x14ac:dyDescent="0.2">
      <c r="A17" s="307" t="s">
        <v>471</v>
      </c>
      <c r="B17" s="309"/>
      <c r="C17" s="32" t="s">
        <v>398</v>
      </c>
      <c r="D17" s="159">
        <v>100</v>
      </c>
      <c r="E17" s="159">
        <v>132</v>
      </c>
      <c r="F17" s="159">
        <v>139</v>
      </c>
      <c r="G17" s="159">
        <v>144</v>
      </c>
      <c r="H17" s="159">
        <v>139</v>
      </c>
      <c r="J17" s="12"/>
    </row>
    <row r="18" spans="1:10" s="6" customFormat="1" ht="14.1" customHeight="1" x14ac:dyDescent="0.2">
      <c r="A18" s="347"/>
      <c r="B18" s="348"/>
      <c r="C18" s="32" t="s">
        <v>428</v>
      </c>
      <c r="D18" s="159">
        <v>1006</v>
      </c>
      <c r="E18" s="159">
        <v>1637</v>
      </c>
      <c r="F18" s="159">
        <v>1527</v>
      </c>
      <c r="G18" s="159">
        <v>1735</v>
      </c>
      <c r="H18" s="159">
        <v>1660</v>
      </c>
      <c r="J18" s="12"/>
    </row>
    <row r="19" spans="1:10" s="156" customFormat="1" ht="14.1" customHeight="1" x14ac:dyDescent="0.2">
      <c r="A19" s="307" t="s">
        <v>467</v>
      </c>
      <c r="B19" s="309"/>
      <c r="C19" s="32" t="s">
        <v>398</v>
      </c>
      <c r="D19" s="159">
        <v>107</v>
      </c>
      <c r="E19" s="159">
        <v>131</v>
      </c>
      <c r="F19" s="159">
        <v>127</v>
      </c>
      <c r="G19" s="159">
        <v>122</v>
      </c>
      <c r="H19" s="159">
        <v>129</v>
      </c>
    </row>
    <row r="20" spans="1:10" s="156" customFormat="1" ht="14.1" customHeight="1" x14ac:dyDescent="0.2">
      <c r="A20" s="347"/>
      <c r="B20" s="348"/>
      <c r="C20" s="32" t="s">
        <v>428</v>
      </c>
      <c r="D20" s="159">
        <v>2747</v>
      </c>
      <c r="E20" s="159">
        <v>3433</v>
      </c>
      <c r="F20" s="159">
        <v>4171</v>
      </c>
      <c r="G20" s="159">
        <v>4294</v>
      </c>
      <c r="H20" s="159">
        <v>4215</v>
      </c>
    </row>
    <row r="21" spans="1:10" s="156" customFormat="1" ht="14.1" customHeight="1" x14ac:dyDescent="0.2">
      <c r="A21" s="343" t="s">
        <v>465</v>
      </c>
      <c r="B21" s="344"/>
      <c r="C21" s="32" t="s">
        <v>398</v>
      </c>
      <c r="D21" s="159">
        <v>107</v>
      </c>
      <c r="E21" s="159">
        <v>131</v>
      </c>
      <c r="F21" s="159">
        <v>127</v>
      </c>
      <c r="G21" s="159">
        <v>122</v>
      </c>
      <c r="H21" s="159">
        <v>128</v>
      </c>
    </row>
    <row r="22" spans="1:10" s="156" customFormat="1" ht="14.1" customHeight="1" x14ac:dyDescent="0.2">
      <c r="A22" s="345"/>
      <c r="B22" s="346"/>
      <c r="C22" s="32" t="s">
        <v>428</v>
      </c>
      <c r="D22" s="159">
        <v>2747</v>
      </c>
      <c r="E22" s="159">
        <v>3433</v>
      </c>
      <c r="F22" s="159">
        <v>4171</v>
      </c>
      <c r="G22" s="159">
        <v>4294</v>
      </c>
      <c r="H22" s="159">
        <v>4215</v>
      </c>
    </row>
    <row r="23" spans="1:10" s="6" customFormat="1" ht="14.1" customHeight="1" x14ac:dyDescent="0.2">
      <c r="A23" s="307" t="s">
        <v>464</v>
      </c>
      <c r="B23" s="309"/>
      <c r="C23" s="32" t="s">
        <v>398</v>
      </c>
      <c r="D23" s="159">
        <v>111</v>
      </c>
      <c r="E23" s="159">
        <v>130</v>
      </c>
      <c r="F23" s="159">
        <v>105</v>
      </c>
      <c r="G23" s="159">
        <v>108</v>
      </c>
      <c r="H23" s="159">
        <v>102</v>
      </c>
      <c r="J23" s="12"/>
    </row>
    <row r="24" spans="1:10" s="6" customFormat="1" ht="14.1" customHeight="1" x14ac:dyDescent="0.2">
      <c r="A24" s="347"/>
      <c r="B24" s="348"/>
      <c r="C24" s="32" t="s">
        <v>428</v>
      </c>
      <c r="D24" s="159">
        <v>1306</v>
      </c>
      <c r="E24" s="159">
        <v>1525</v>
      </c>
      <c r="F24" s="159">
        <v>1034</v>
      </c>
      <c r="G24" s="159">
        <v>1216</v>
      </c>
      <c r="H24" s="159">
        <v>1197</v>
      </c>
      <c r="J24" s="12"/>
    </row>
    <row r="25" spans="1:10" s="156" customFormat="1" ht="14.1" customHeight="1" x14ac:dyDescent="0.2">
      <c r="A25" s="307" t="s">
        <v>461</v>
      </c>
      <c r="B25" s="309"/>
      <c r="C25" s="32" t="s">
        <v>398</v>
      </c>
      <c r="D25" s="159">
        <v>155</v>
      </c>
      <c r="E25" s="159">
        <v>201</v>
      </c>
      <c r="F25" s="159">
        <v>269</v>
      </c>
      <c r="G25" s="159">
        <v>233</v>
      </c>
      <c r="H25" s="159">
        <v>238</v>
      </c>
    </row>
    <row r="26" spans="1:10" s="156" customFormat="1" ht="14.1" customHeight="1" x14ac:dyDescent="0.2">
      <c r="A26" s="347"/>
      <c r="B26" s="348"/>
      <c r="C26" s="32" t="s">
        <v>428</v>
      </c>
      <c r="D26" s="159">
        <v>753</v>
      </c>
      <c r="E26" s="159">
        <v>1165</v>
      </c>
      <c r="F26" s="159">
        <v>1673</v>
      </c>
      <c r="G26" s="159">
        <v>1341</v>
      </c>
      <c r="H26" s="159">
        <v>1397</v>
      </c>
    </row>
    <row r="27" spans="1:10" s="156" customFormat="1" ht="14.1" customHeight="1" x14ac:dyDescent="0.2">
      <c r="A27" s="307" t="s">
        <v>460</v>
      </c>
      <c r="B27" s="309"/>
      <c r="C27" s="32" t="s">
        <v>398</v>
      </c>
      <c r="D27" s="159">
        <v>237</v>
      </c>
      <c r="E27" s="159">
        <v>240</v>
      </c>
      <c r="F27" s="159">
        <v>214</v>
      </c>
      <c r="G27" s="159">
        <v>216</v>
      </c>
      <c r="H27" s="159">
        <v>200</v>
      </c>
    </row>
    <row r="28" spans="1:10" s="156" customFormat="1" ht="14.1" customHeight="1" x14ac:dyDescent="0.2">
      <c r="A28" s="347"/>
      <c r="B28" s="348"/>
      <c r="C28" s="32" t="s">
        <v>428</v>
      </c>
      <c r="D28" s="159">
        <v>1083</v>
      </c>
      <c r="E28" s="159">
        <v>1053</v>
      </c>
      <c r="F28" s="159">
        <v>1108</v>
      </c>
      <c r="G28" s="159">
        <v>1344</v>
      </c>
      <c r="H28" s="159">
        <v>1214</v>
      </c>
    </row>
    <row r="29" spans="1:10" s="6" customFormat="1" ht="14.1" customHeight="1" x14ac:dyDescent="0.2">
      <c r="A29" s="270" t="s">
        <v>459</v>
      </c>
      <c r="B29" s="270"/>
      <c r="C29" s="32" t="s">
        <v>398</v>
      </c>
      <c r="D29" s="159">
        <v>21</v>
      </c>
      <c r="E29" s="159">
        <v>22</v>
      </c>
      <c r="F29" s="159">
        <v>30</v>
      </c>
      <c r="G29" s="159">
        <v>28</v>
      </c>
      <c r="H29" s="159">
        <v>25</v>
      </c>
      <c r="J29" s="12"/>
    </row>
    <row r="30" spans="1:10" s="6" customFormat="1" ht="14.1" customHeight="1" x14ac:dyDescent="0.2">
      <c r="A30" s="270"/>
      <c r="B30" s="270"/>
      <c r="C30" s="32" t="s">
        <v>428</v>
      </c>
      <c r="D30" s="159">
        <v>510</v>
      </c>
      <c r="E30" s="159">
        <v>414</v>
      </c>
      <c r="F30" s="159">
        <v>580</v>
      </c>
      <c r="G30" s="159">
        <v>601</v>
      </c>
      <c r="H30" s="159">
        <v>697</v>
      </c>
      <c r="J30" s="12"/>
    </row>
    <row r="31" spans="1:10" s="6" customFormat="1" ht="14.1" customHeight="1" x14ac:dyDescent="0.2">
      <c r="A31" s="270" t="s">
        <v>458</v>
      </c>
      <c r="B31" s="270"/>
      <c r="C31" s="32" t="s">
        <v>398</v>
      </c>
      <c r="D31" s="159">
        <v>36</v>
      </c>
      <c r="E31" s="159">
        <v>37</v>
      </c>
      <c r="F31" s="159">
        <v>41</v>
      </c>
      <c r="G31" s="159">
        <v>46</v>
      </c>
      <c r="H31" s="159">
        <v>45</v>
      </c>
      <c r="J31" s="12"/>
    </row>
    <row r="32" spans="1:10" s="6" customFormat="1" ht="14.1" customHeight="1" x14ac:dyDescent="0.2">
      <c r="A32" s="270"/>
      <c r="B32" s="270"/>
      <c r="C32" s="32" t="s">
        <v>428</v>
      </c>
      <c r="D32" s="159">
        <v>216</v>
      </c>
      <c r="E32" s="159">
        <v>235</v>
      </c>
      <c r="F32" s="159">
        <v>279</v>
      </c>
      <c r="G32" s="159">
        <v>326</v>
      </c>
      <c r="H32" s="159">
        <v>313</v>
      </c>
      <c r="J32" s="12"/>
    </row>
    <row r="33" spans="1:8" ht="14.1" customHeight="1" x14ac:dyDescent="0.2">
      <c r="A33" s="270" t="s">
        <v>236</v>
      </c>
      <c r="B33" s="270"/>
      <c r="C33" s="32" t="s">
        <v>398</v>
      </c>
      <c r="D33" s="159">
        <v>288</v>
      </c>
      <c r="E33" s="159">
        <v>317</v>
      </c>
      <c r="F33" s="159">
        <v>234</v>
      </c>
      <c r="G33" s="159">
        <v>226</v>
      </c>
      <c r="H33" s="159">
        <v>196</v>
      </c>
    </row>
    <row r="34" spans="1:8" ht="14.1" customHeight="1" x14ac:dyDescent="0.2">
      <c r="A34" s="270"/>
      <c r="B34" s="270"/>
      <c r="C34" s="32" t="s">
        <v>428</v>
      </c>
      <c r="D34" s="159">
        <v>2984</v>
      </c>
      <c r="E34" s="159">
        <v>3711</v>
      </c>
      <c r="F34" s="159">
        <v>3348</v>
      </c>
      <c r="G34" s="159">
        <v>3311</v>
      </c>
      <c r="H34" s="159">
        <v>3470</v>
      </c>
    </row>
    <row r="35" spans="1:8" ht="14.1" customHeight="1" x14ac:dyDescent="0.2">
      <c r="A35" s="270" t="s">
        <v>167</v>
      </c>
      <c r="B35" s="270"/>
      <c r="C35" s="32" t="s">
        <v>398</v>
      </c>
      <c r="D35" s="159">
        <v>290</v>
      </c>
      <c r="E35" s="159">
        <v>330</v>
      </c>
      <c r="F35" s="159">
        <v>266</v>
      </c>
      <c r="G35" s="159">
        <v>296</v>
      </c>
      <c r="H35" s="159">
        <v>301</v>
      </c>
    </row>
    <row r="36" spans="1:8" ht="14.1" customHeight="1" x14ac:dyDescent="0.2">
      <c r="A36" s="270"/>
      <c r="B36" s="270"/>
      <c r="C36" s="32" t="s">
        <v>428</v>
      </c>
      <c r="D36" s="159">
        <v>1494</v>
      </c>
      <c r="E36" s="159">
        <v>1608</v>
      </c>
      <c r="F36" s="159">
        <v>1936</v>
      </c>
      <c r="G36" s="159">
        <v>2061</v>
      </c>
      <c r="H36" s="159">
        <v>2198</v>
      </c>
    </row>
    <row r="37" spans="1:8" ht="14.1" customHeight="1" x14ac:dyDescent="0.2">
      <c r="A37" s="270" t="s">
        <v>46</v>
      </c>
      <c r="B37" s="270"/>
      <c r="C37" s="32" t="s">
        <v>398</v>
      </c>
      <c r="D37" s="159">
        <v>1</v>
      </c>
      <c r="E37" s="159">
        <v>3</v>
      </c>
      <c r="F37" s="159">
        <v>8</v>
      </c>
      <c r="G37" s="159">
        <v>14</v>
      </c>
      <c r="H37" s="159">
        <v>11</v>
      </c>
    </row>
    <row r="38" spans="1:8" ht="14.1" customHeight="1" x14ac:dyDescent="0.2">
      <c r="A38" s="270"/>
      <c r="B38" s="270"/>
      <c r="C38" s="32" t="s">
        <v>428</v>
      </c>
      <c r="D38" s="159">
        <v>15</v>
      </c>
      <c r="E38" s="159">
        <v>40</v>
      </c>
      <c r="F38" s="159">
        <v>125</v>
      </c>
      <c r="G38" s="159">
        <v>180</v>
      </c>
      <c r="H38" s="159">
        <v>131</v>
      </c>
    </row>
    <row r="39" spans="1:8" ht="14.1" customHeight="1" x14ac:dyDescent="0.2">
      <c r="A39" s="270" t="s">
        <v>457</v>
      </c>
      <c r="B39" s="270"/>
      <c r="C39" s="32" t="s">
        <v>398</v>
      </c>
      <c r="D39" s="159">
        <v>39</v>
      </c>
      <c r="E39" s="159">
        <v>32</v>
      </c>
      <c r="F39" s="159">
        <v>64</v>
      </c>
      <c r="G39" s="159">
        <v>53</v>
      </c>
      <c r="H39" s="159">
        <v>44</v>
      </c>
    </row>
    <row r="40" spans="1:8" ht="14.1" customHeight="1" x14ac:dyDescent="0.2">
      <c r="A40" s="270"/>
      <c r="B40" s="270"/>
      <c r="C40" s="32" t="s">
        <v>428</v>
      </c>
      <c r="D40" s="159">
        <v>2775</v>
      </c>
      <c r="E40" s="159">
        <v>1676</v>
      </c>
      <c r="F40" s="159">
        <v>2993</v>
      </c>
      <c r="G40" s="159">
        <v>3749</v>
      </c>
      <c r="H40" s="159">
        <v>2917</v>
      </c>
    </row>
    <row r="41" spans="1:8" ht="14.1" customHeight="1" x14ac:dyDescent="0.2">
      <c r="A41" s="270" t="s">
        <v>456</v>
      </c>
      <c r="B41" s="270"/>
      <c r="C41" s="32" t="s">
        <v>398</v>
      </c>
      <c r="D41" s="159">
        <v>16</v>
      </c>
      <c r="E41" s="159">
        <v>7</v>
      </c>
      <c r="F41" s="159">
        <v>33</v>
      </c>
      <c r="G41" s="159">
        <v>37</v>
      </c>
      <c r="H41" s="159">
        <v>11</v>
      </c>
    </row>
    <row r="42" spans="1:8" ht="14.1" customHeight="1" x14ac:dyDescent="0.2">
      <c r="A42" s="270"/>
      <c r="B42" s="270"/>
      <c r="C42" s="32" t="s">
        <v>428</v>
      </c>
      <c r="D42" s="159">
        <v>347</v>
      </c>
      <c r="E42" s="159">
        <v>63</v>
      </c>
      <c r="F42" s="159">
        <v>229</v>
      </c>
      <c r="G42" s="159">
        <v>235</v>
      </c>
      <c r="H42" s="159">
        <v>201</v>
      </c>
    </row>
    <row r="43" spans="1:8" ht="14.1" customHeight="1" x14ac:dyDescent="0.2">
      <c r="A43" s="270" t="s">
        <v>439</v>
      </c>
      <c r="B43" s="270"/>
      <c r="C43" s="32" t="s">
        <v>398</v>
      </c>
      <c r="D43" s="159">
        <f t="shared" ref="D43:H44" si="0">SUM(D1,D3,D5,D7,D9,D11,D13,D15,D17,D19,D21,D23,D25,D27,D29,D31,D33,D35,D37,D39,D41)</f>
        <v>2332</v>
      </c>
      <c r="E43" s="159">
        <f t="shared" si="0"/>
        <v>2692</v>
      </c>
      <c r="F43" s="159">
        <f t="shared" si="0"/>
        <v>2541</v>
      </c>
      <c r="G43" s="159">
        <f t="shared" si="0"/>
        <v>2731</v>
      </c>
      <c r="H43" s="159">
        <f t="shared" si="0"/>
        <v>2762</v>
      </c>
    </row>
    <row r="44" spans="1:8" ht="14.1" customHeight="1" x14ac:dyDescent="0.2">
      <c r="A44" s="270"/>
      <c r="B44" s="270"/>
      <c r="C44" s="32" t="s">
        <v>428</v>
      </c>
      <c r="D44" s="159">
        <f t="shared" si="0"/>
        <v>27283</v>
      </c>
      <c r="E44" s="159">
        <f t="shared" si="0"/>
        <v>32690</v>
      </c>
      <c r="F44" s="159">
        <f t="shared" si="0"/>
        <v>35872</v>
      </c>
      <c r="G44" s="159">
        <f t="shared" si="0"/>
        <v>40402</v>
      </c>
      <c r="H44" s="159">
        <f t="shared" si="0"/>
        <v>40390</v>
      </c>
    </row>
    <row r="45" spans="1:8" x14ac:dyDescent="0.2">
      <c r="C45" s="20"/>
      <c r="D45" s="19"/>
      <c r="E45" s="19"/>
      <c r="F45" s="19"/>
      <c r="G45" s="19"/>
      <c r="H45" s="19" t="s">
        <v>454</v>
      </c>
    </row>
    <row r="46" spans="1:8" ht="11.25" customHeight="1" x14ac:dyDescent="0.2">
      <c r="A46" s="1" t="s">
        <v>156</v>
      </c>
    </row>
    <row r="47" spans="1:8" ht="11.25" customHeight="1" x14ac:dyDescent="0.2">
      <c r="A47" s="1" t="s">
        <v>328</v>
      </c>
    </row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</sheetData>
  <customSheetViews>
    <customSheetView guid="{1063ECEF-C173-47D0-97AB-460E9FD2F30A}" showGridLines="0" topLeftCell="A22">
      <selection activeCell="H45" sqref="H45"/>
      <pageMargins left="0.7" right="0.7" top="0.75" bottom="0.75" header="0.3" footer="0.3"/>
      <pageSetup paperSize="9" r:id="rId1"/>
    </customSheetView>
    <customSheetView guid="{46D118F4-1245-46F4-999F-CCEEE9677E7D}" showPageBreaks="1" showGridLines="0" topLeftCell="A22">
      <selection activeCell="H45" sqref="H45"/>
      <pageMargins left="0.7" right="0.7" top="0.75" bottom="0.75" header="0.3" footer="0.3"/>
      <pageSetup paperSize="9" r:id="rId2"/>
    </customSheetView>
    <customSheetView guid="{5A5EAF48-D8CD-5448-AD18-96BC769A9110}" showPageBreaks="1" showGridLines="0" fitToPage="1" view="pageBreakPreview">
      <selection activeCell="D3" sqref="D3"/>
      <pageMargins left="0.7" right="0.7" top="0.75" bottom="0.75" header="0.3" footer="0.3"/>
      <pageSetup paperSize="9" orientation="landscape" r:id="rId3"/>
    </customSheetView>
    <customSheetView guid="{B12C10F6-D778-41E9-8AB8-DA38D33E3FE6}" scale="60" showPageBreaks="1" showGridLines="0" fitToPage="1" view="pageBreakPreview">
      <selection activeCell="D3" sqref="D3"/>
      <pageMargins left="0.7" right="0.7" top="0.75" bottom="0.75" header="0.3" footer="0.3"/>
      <pageSetup paperSize="9" scale="78" orientation="landscape" r:id="rId4"/>
    </customSheetView>
    <customSheetView guid="{75E9111E-2213-AC4F-8AAB-9D1648DDCBF9}" showPageBreaks="1" showGridLines="0" topLeftCell="A22">
      <selection activeCell="H45" sqref="H45"/>
      <pageMargins left="0.7" right="0.7" top="0.75" bottom="0.75" header="0.3" footer="0.3"/>
      <pageSetup paperSize="9" r:id="rId5"/>
    </customSheetView>
    <customSheetView guid="{F08EF5F2-6A72-B948-8096-EE239DEE0301}" showGridLines="0" topLeftCell="A22">
      <selection activeCell="H45" sqref="H45"/>
      <pageMargins left="0.7" right="0.7" top="0.75" bottom="0.75" header="0.3" footer="0.3"/>
      <pageSetup paperSize="9" r:id="rId6"/>
    </customSheetView>
    <customSheetView guid="{A8645DCB-D572-6944-B13B-8DC13BB111CA}" showGridLines="0" topLeftCell="A22">
      <selection activeCell="H45" sqref="H45"/>
      <pageMargins left="0.7" right="0.7" top="0.75" bottom="0.75" header="0.3" footer="0.3"/>
      <pageSetup paperSize="9" r:id="rId7"/>
    </customSheetView>
    <customSheetView guid="{DBAD1FFC-E8B6-46DF-B96B-4DA90E1986E1}" scale="60" showPageBreaks="1" showGridLines="0" fitToPage="1" view="pageBreakPreview">
      <selection activeCell="D3" sqref="D3"/>
      <pageMargins left="0.7" right="0.7" top="0.75" bottom="0.75" header="0.3" footer="0.3"/>
      <pageSetup paperSize="9" scale="80" orientation="landscape" r:id="rId8"/>
    </customSheetView>
    <customSheetView guid="{E8560C56-3BFF-43E3-BFE2-88FD83A634BD}" showPageBreaks="1" showGridLines="0" fitToPage="1" view="pageBreakPreview">
      <selection activeCell="D3" sqref="D3"/>
      <pageMargins left="0.7" right="0.7" top="0.75" bottom="0.75" header="0.3" footer="0.3"/>
      <pageSetup paperSize="9" scale="78" orientation="landscape" r:id="rId9"/>
    </customSheetView>
    <customSheetView guid="{BC9EA3EC-B020-094C-BBAF-B8A6749D0A04}" showGridLines="0" topLeftCell="A22">
      <selection activeCell="H45" sqref="H45"/>
      <pageMargins left="0.7" right="0.7" top="0.75" bottom="0.75" header="0.3" footer="0.3"/>
      <pageSetup paperSize="9" r:id="rId10"/>
    </customSheetView>
    <customSheetView guid="{57B261F0-D7B9-974D-93E6-27B09951C272}" showGridLines="0" topLeftCell="A22">
      <selection activeCell="H45" sqref="H45"/>
      <pageMargins left="0.7" right="0.7" top="0.75" bottom="0.75" header="0.3" footer="0.3"/>
      <pageSetup paperSize="9" r:id="rId11"/>
    </customSheetView>
    <customSheetView guid="{76A95D36-BC02-614D-9B02-580F1F25BEC1}" showGridLines="0" topLeftCell="A7">
      <selection activeCell="H20" sqref="H20"/>
      <pageMargins left="0.7" right="0.7" top="0.75" bottom="0.75" header="0.3" footer="0.3"/>
      <pageSetup paperSize="9" r:id="rId12"/>
    </customSheetView>
    <customSheetView guid="{A798FD1F-3323-1349-918B-0E45F18CE6EC}" showGridLines="0" topLeftCell="A7">
      <selection activeCell="I42" sqref="I42"/>
      <pageMargins left="0.7" right="0.7" top="0.75" bottom="0.75" header="0.3" footer="0.3"/>
      <pageSetup paperSize="9" r:id="rId13"/>
    </customSheetView>
    <customSheetView guid="{AC13F217-7915-674D-9679-25AF22E59FB8}" showGridLines="0" fitToPage="1" view="pageBreakPreview">
      <selection activeCell="D3" sqref="D3"/>
      <pageMargins left="0.7" right="0.7" top="0.75" bottom="0.75" header="0.3" footer="0.3"/>
      <pageSetup paperSize="9" orientation="landscape" r:id="rId14"/>
    </customSheetView>
  </customSheetViews>
  <mergeCells count="22">
    <mergeCell ref="A2:C2"/>
    <mergeCell ref="A3:B4"/>
    <mergeCell ref="A5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41:B42"/>
    <mergeCell ref="A43:B44"/>
    <mergeCell ref="A31:B32"/>
    <mergeCell ref="A33:B34"/>
    <mergeCell ref="A35:B36"/>
    <mergeCell ref="A37:B38"/>
    <mergeCell ref="A39:B40"/>
  </mergeCells>
  <phoneticPr fontId="8"/>
  <pageMargins left="0.7" right="0.7" top="0.75" bottom="0.75" header="0.3" footer="0.3"/>
  <pageSetup paperSize="9" scale="78" orientation="landscape" r:id="rId1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9"/>
  <sheetViews>
    <sheetView showGridLines="0" view="pageBreakPreview" zoomScaleSheetLayoutView="100" workbookViewId="0"/>
  </sheetViews>
  <sheetFormatPr defaultColWidth="9" defaultRowHeight="10.8" x14ac:dyDescent="0.2"/>
  <cols>
    <col min="1" max="1" width="11" style="1" customWidth="1"/>
    <col min="2" max="2" width="7.44140625" style="1" customWidth="1"/>
    <col min="3" max="3" width="7.44140625" style="2" customWidth="1"/>
    <col min="4" max="4" width="7.44140625" style="3" customWidth="1"/>
    <col min="5" max="5" width="7.44140625" style="1" customWidth="1"/>
    <col min="6" max="6" width="7.44140625" style="4" customWidth="1"/>
    <col min="7" max="7" width="7.44140625" style="1" customWidth="1"/>
    <col min="8" max="8" width="7.44140625" style="3" customWidth="1"/>
    <col min="9" max="10" width="7.44140625" style="1" customWidth="1"/>
    <col min="11" max="11" width="7.44140625" style="4" customWidth="1"/>
    <col min="12" max="21" width="7.44140625" style="1" customWidth="1"/>
    <col min="22" max="28" width="10" style="1" customWidth="1"/>
    <col min="29" max="32" width="9.109375" style="1" customWidth="1"/>
    <col min="33" max="38" width="4.33203125" style="1" customWidth="1"/>
    <col min="39" max="16384" width="9" style="1"/>
  </cols>
  <sheetData>
    <row r="1" spans="1:14" ht="18.75" customHeight="1" x14ac:dyDescent="0.2">
      <c r="A1" s="127" t="s">
        <v>392</v>
      </c>
      <c r="B1" s="26"/>
      <c r="C1" s="162"/>
      <c r="E1" s="26"/>
      <c r="F1" s="26"/>
      <c r="G1" s="22"/>
      <c r="I1" s="26"/>
      <c r="J1" s="26"/>
      <c r="K1" s="26"/>
      <c r="L1" s="26"/>
      <c r="M1" s="26"/>
    </row>
    <row r="2" spans="1:14" s="6" customFormat="1" ht="15" customHeight="1" x14ac:dyDescent="0.2">
      <c r="A2" s="10"/>
      <c r="B2" s="10"/>
      <c r="C2" s="163"/>
      <c r="D2" s="10"/>
      <c r="E2" s="10"/>
      <c r="F2" s="10"/>
      <c r="G2" s="11"/>
      <c r="H2" s="10"/>
      <c r="I2" s="10"/>
      <c r="J2" s="10"/>
      <c r="K2" s="10"/>
      <c r="L2" s="10"/>
      <c r="M2" s="10"/>
      <c r="N2" s="11" t="s">
        <v>299</v>
      </c>
    </row>
    <row r="3" spans="1:14" s="6" customFormat="1" ht="18" customHeight="1" x14ac:dyDescent="0.2">
      <c r="A3" s="13" t="s">
        <v>449</v>
      </c>
      <c r="B3" s="13" t="s">
        <v>500</v>
      </c>
      <c r="C3" s="13" t="s">
        <v>222</v>
      </c>
      <c r="D3" s="13" t="s">
        <v>498</v>
      </c>
      <c r="E3" s="13" t="s">
        <v>496</v>
      </c>
      <c r="F3" s="13" t="s">
        <v>495</v>
      </c>
      <c r="G3" s="13" t="s">
        <v>360</v>
      </c>
      <c r="H3" s="13" t="s">
        <v>330</v>
      </c>
      <c r="I3" s="13" t="s">
        <v>196</v>
      </c>
      <c r="J3" s="13" t="s">
        <v>105</v>
      </c>
      <c r="K3" s="13" t="s">
        <v>494</v>
      </c>
      <c r="L3" s="13" t="s">
        <v>433</v>
      </c>
      <c r="M3" s="13" t="s">
        <v>492</v>
      </c>
      <c r="N3" s="13" t="s">
        <v>292</v>
      </c>
    </row>
    <row r="4" spans="1:14" s="6" customFormat="1" ht="18" customHeight="1" x14ac:dyDescent="0.2">
      <c r="A4" s="13" t="s">
        <v>490</v>
      </c>
      <c r="B4" s="154">
        <v>179</v>
      </c>
      <c r="C4" s="154">
        <v>180</v>
      </c>
      <c r="D4" s="154">
        <v>840</v>
      </c>
      <c r="E4" s="154">
        <v>1666</v>
      </c>
      <c r="F4" s="154">
        <v>1554</v>
      </c>
      <c r="G4" s="154">
        <v>1797</v>
      </c>
      <c r="H4" s="154">
        <v>1901</v>
      </c>
      <c r="I4" s="154">
        <v>2449</v>
      </c>
      <c r="J4" s="154">
        <v>1490</v>
      </c>
      <c r="K4" s="154">
        <v>621</v>
      </c>
      <c r="L4" s="154">
        <v>1819</v>
      </c>
      <c r="M4" s="154">
        <v>2317</v>
      </c>
      <c r="N4" s="125">
        <f>SUM(B4:M4)</f>
        <v>16813</v>
      </c>
    </row>
    <row r="5" spans="1:14" s="6" customFormat="1" ht="18" customHeight="1" x14ac:dyDescent="0.2">
      <c r="A5" s="13" t="s">
        <v>16</v>
      </c>
      <c r="B5" s="154">
        <v>1467</v>
      </c>
      <c r="C5" s="154">
        <v>2569</v>
      </c>
      <c r="D5" s="154">
        <v>2010</v>
      </c>
      <c r="E5" s="154">
        <v>2486</v>
      </c>
      <c r="F5" s="154">
        <v>1599</v>
      </c>
      <c r="G5" s="154">
        <v>73</v>
      </c>
      <c r="H5" s="154">
        <v>2748</v>
      </c>
      <c r="I5" s="154">
        <v>2725</v>
      </c>
      <c r="J5" s="154">
        <v>1709</v>
      </c>
      <c r="K5" s="154">
        <v>1370</v>
      </c>
      <c r="L5" s="154">
        <v>1067</v>
      </c>
      <c r="M5" s="154">
        <v>2494</v>
      </c>
      <c r="N5" s="125">
        <f>SUM(B5:M5)</f>
        <v>22317</v>
      </c>
    </row>
    <row r="6" spans="1:14" s="6" customFormat="1" ht="18" customHeight="1" x14ac:dyDescent="0.2">
      <c r="A6" s="13" t="s">
        <v>488</v>
      </c>
      <c r="B6" s="154">
        <v>2264</v>
      </c>
      <c r="C6" s="154">
        <v>2525</v>
      </c>
      <c r="D6" s="154">
        <v>1840</v>
      </c>
      <c r="E6" s="154">
        <v>2441</v>
      </c>
      <c r="F6" s="154">
        <v>3798</v>
      </c>
      <c r="G6" s="154">
        <v>2661</v>
      </c>
      <c r="H6" s="154">
        <v>2842</v>
      </c>
      <c r="I6" s="154">
        <v>2345</v>
      </c>
      <c r="J6" s="154">
        <v>1738</v>
      </c>
      <c r="K6" s="154">
        <v>1792</v>
      </c>
      <c r="L6" s="154">
        <v>2436</v>
      </c>
      <c r="M6" s="154">
        <v>3038</v>
      </c>
      <c r="N6" s="125">
        <f>SUM(B6:M6)</f>
        <v>29720</v>
      </c>
    </row>
    <row r="7" spans="1:14" s="6" customFormat="1" ht="18" customHeight="1" x14ac:dyDescent="0.2">
      <c r="A7" s="13" t="s">
        <v>842</v>
      </c>
      <c r="B7" s="154">
        <v>2169</v>
      </c>
      <c r="C7" s="154">
        <v>2604</v>
      </c>
      <c r="D7" s="154">
        <v>1958</v>
      </c>
      <c r="E7" s="154">
        <v>2954</v>
      </c>
      <c r="F7" s="154">
        <v>3968</v>
      </c>
      <c r="G7" s="154">
        <v>2048</v>
      </c>
      <c r="H7" s="154">
        <v>2470</v>
      </c>
      <c r="I7" s="154">
        <v>2131</v>
      </c>
      <c r="J7" s="154">
        <v>2008</v>
      </c>
      <c r="K7" s="154">
        <v>1335</v>
      </c>
      <c r="L7" s="154">
        <v>2639</v>
      </c>
      <c r="M7" s="154">
        <v>3085</v>
      </c>
      <c r="N7" s="125">
        <f>SUM(B7:M7)</f>
        <v>29369</v>
      </c>
    </row>
    <row r="8" spans="1:14" s="6" customFormat="1" ht="18" customHeight="1" x14ac:dyDescent="0.2">
      <c r="A8" s="13" t="s">
        <v>925</v>
      </c>
      <c r="B8" s="154">
        <v>1784</v>
      </c>
      <c r="C8" s="154">
        <v>2319</v>
      </c>
      <c r="D8" s="154">
        <v>2345</v>
      </c>
      <c r="E8" s="154">
        <v>2688</v>
      </c>
      <c r="F8" s="154">
        <v>4975</v>
      </c>
      <c r="G8" s="154">
        <v>2824</v>
      </c>
      <c r="H8" s="154">
        <v>1821</v>
      </c>
      <c r="I8" s="154">
        <v>2532</v>
      </c>
      <c r="J8" s="154">
        <v>2083</v>
      </c>
      <c r="K8" s="154">
        <v>1451</v>
      </c>
      <c r="L8" s="154">
        <v>1831</v>
      </c>
      <c r="M8" s="154">
        <v>3054</v>
      </c>
      <c r="N8" s="125">
        <f>SUM(B8:M8)</f>
        <v>29707</v>
      </c>
    </row>
    <row r="9" spans="1:14" s="6" customFormat="1" ht="15" customHeight="1" x14ac:dyDescent="0.2">
      <c r="A9" s="161"/>
      <c r="B9" s="94"/>
      <c r="C9" s="163"/>
      <c r="D9" s="164"/>
      <c r="E9" s="164"/>
      <c r="F9" s="164"/>
      <c r="G9" s="164"/>
      <c r="H9" s="10"/>
      <c r="I9" s="10"/>
      <c r="J9" s="10"/>
      <c r="K9" s="10"/>
      <c r="L9" s="10"/>
      <c r="N9" s="22" t="s">
        <v>367</v>
      </c>
    </row>
  </sheetData>
  <customSheetViews>
    <customSheetView guid="{1063ECEF-C173-47D0-97AB-460E9FD2F30A}" showPageBreaks="1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printArea="1" view="pageBreakPreview">
      <selection activeCell="B8" sqref="B8:M8"/>
      <pageMargins left="0.78740157480314965" right="0.78740157480314965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B12C10F6-D778-41E9-8AB8-DA38D33E3FE6}" scale="60" showPageBreaks="1" showGridLines="0" printArea="1" view="pageBreakPreview">
      <selection activeCell="B8" sqref="B8:M8"/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selection activeCell="B8" sqref="B8:M8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printArea="1" view="pageBreakPreview">
      <selection activeCell="B8" sqref="B8:M8"/>
      <pageMargins left="0.78740157480314965" right="0.78740157480314965" top="0.59055118110236227" bottom="0.59055118110236227" header="0.51181102362204722" footer="0.51181102362204722"/>
      <pageSetup paperSize="9" orientation="landscape" r:id="rId9"/>
      <headerFooter alignWithMargins="0"/>
    </customSheetView>
    <customSheetView guid="{BC9EA3EC-B020-094C-BBAF-B8A6749D0A04}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>
      <selection activeCell="F22" sqref="F2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>
      <selection activeCell="S6" sqref="S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>
      <selection activeCell="S6" sqref="S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printArea="1" view="pageBreakPreview">
      <selection activeCell="B8" sqref="B8:M8"/>
      <pageMargins left="0.78740157480314965" right="0.78740157480314965" top="0.59055118110236227" bottom="0.59055118110236227" header="0.51181102362204722" footer="0.51181102362204722"/>
      <pageSetup paperSize="9" orientation="landscape" r:id="rId14"/>
      <headerFooter alignWithMargins="0"/>
    </customSheetView>
  </customSheetView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813A-8730-48EA-A124-8D44D04AD192}">
  <dimension ref="A1:M43"/>
  <sheetViews>
    <sheetView showGridLines="0" view="pageBreakPreview" zoomScaleSheetLayoutView="100" workbookViewId="0"/>
  </sheetViews>
  <sheetFormatPr defaultColWidth="9" defaultRowHeight="10.8" x14ac:dyDescent="0.2"/>
  <cols>
    <col min="1" max="1" width="9.77734375" style="203" customWidth="1"/>
    <col min="2" max="2" width="8" style="203" customWidth="1"/>
    <col min="3" max="3" width="8" style="204" customWidth="1"/>
    <col min="4" max="4" width="8" style="203" customWidth="1"/>
    <col min="5" max="5" width="8" style="206" customWidth="1"/>
    <col min="6" max="6" width="8" style="203" customWidth="1"/>
    <col min="7" max="7" width="8" style="205" customWidth="1"/>
    <col min="8" max="9" width="8" style="203" customWidth="1"/>
    <col min="10" max="10" width="8" style="206" customWidth="1"/>
    <col min="11" max="11" width="8" style="203" customWidth="1"/>
    <col min="12" max="13" width="14.33203125" style="203" customWidth="1"/>
    <col min="14" max="20" width="7.44140625" style="203" customWidth="1"/>
    <col min="21" max="27" width="10" style="203" customWidth="1"/>
    <col min="28" max="31" width="9.109375" style="203" customWidth="1"/>
    <col min="32" max="37" width="4.33203125" style="203" customWidth="1"/>
    <col min="38" max="16384" width="9" style="203"/>
  </cols>
  <sheetData>
    <row r="1" spans="1:13" ht="18.75" customHeight="1" x14ac:dyDescent="0.2">
      <c r="A1" s="241" t="s">
        <v>934</v>
      </c>
      <c r="B1" s="238"/>
      <c r="C1" s="242"/>
      <c r="D1" s="238"/>
      <c r="E1" s="238"/>
      <c r="F1" s="235"/>
      <c r="H1" s="238"/>
      <c r="I1" s="238"/>
      <c r="J1" s="238"/>
      <c r="K1" s="238"/>
      <c r="L1" s="238"/>
      <c r="M1" s="235"/>
    </row>
    <row r="2" spans="1:13" ht="15" customHeight="1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26" t="s">
        <v>606</v>
      </c>
      <c r="L2" s="242"/>
      <c r="M2" s="242"/>
    </row>
    <row r="3" spans="1:13" ht="15" customHeight="1" x14ac:dyDescent="0.2">
      <c r="A3" s="349" t="s">
        <v>720</v>
      </c>
      <c r="B3" s="249" t="s">
        <v>684</v>
      </c>
      <c r="C3" s="249"/>
      <c r="D3" s="249"/>
      <c r="E3" s="249" t="s">
        <v>919</v>
      </c>
      <c r="F3" s="249"/>
      <c r="G3" s="249"/>
      <c r="H3" s="249"/>
      <c r="I3" s="249"/>
      <c r="J3" s="351" t="s">
        <v>405</v>
      </c>
      <c r="K3" s="249" t="s">
        <v>472</v>
      </c>
      <c r="L3" s="235"/>
      <c r="M3" s="235"/>
    </row>
    <row r="4" spans="1:13" s="217" customFormat="1" ht="70.2" customHeight="1" x14ac:dyDescent="0.2">
      <c r="A4" s="350"/>
      <c r="B4" s="233" t="s">
        <v>853</v>
      </c>
      <c r="C4" s="244" t="s">
        <v>920</v>
      </c>
      <c r="D4" s="233" t="s">
        <v>546</v>
      </c>
      <c r="E4" s="233" t="s">
        <v>853</v>
      </c>
      <c r="F4" s="244" t="s">
        <v>921</v>
      </c>
      <c r="G4" s="244" t="s">
        <v>922</v>
      </c>
      <c r="H4" s="233" t="s">
        <v>209</v>
      </c>
      <c r="I4" s="233" t="s">
        <v>546</v>
      </c>
      <c r="J4" s="249"/>
      <c r="K4" s="249"/>
      <c r="L4" s="242"/>
      <c r="M4" s="242"/>
    </row>
    <row r="5" spans="1:13" ht="18" customHeight="1" x14ac:dyDescent="0.2">
      <c r="A5" s="233" t="s">
        <v>38</v>
      </c>
      <c r="B5" s="245">
        <v>147</v>
      </c>
      <c r="C5" s="245">
        <v>120</v>
      </c>
      <c r="D5" s="245">
        <v>27</v>
      </c>
      <c r="E5" s="245">
        <v>133</v>
      </c>
      <c r="F5" s="245">
        <v>56</v>
      </c>
      <c r="G5" s="245">
        <v>20</v>
      </c>
      <c r="H5" s="245">
        <v>13</v>
      </c>
      <c r="I5" s="245">
        <v>44</v>
      </c>
      <c r="J5" s="245">
        <v>3</v>
      </c>
      <c r="K5" s="245">
        <v>11</v>
      </c>
      <c r="L5" s="238"/>
      <c r="M5" s="235"/>
    </row>
    <row r="6" spans="1:13" ht="18" customHeight="1" x14ac:dyDescent="0.2">
      <c r="A6" s="233" t="s">
        <v>681</v>
      </c>
      <c r="B6" s="245">
        <v>147</v>
      </c>
      <c r="C6" s="245">
        <v>120</v>
      </c>
      <c r="D6" s="245">
        <v>27</v>
      </c>
      <c r="E6" s="245">
        <v>132</v>
      </c>
      <c r="F6" s="245">
        <v>55</v>
      </c>
      <c r="G6" s="245">
        <v>20</v>
      </c>
      <c r="H6" s="245">
        <v>13</v>
      </c>
      <c r="I6" s="245">
        <v>44</v>
      </c>
      <c r="J6" s="245">
        <v>3</v>
      </c>
      <c r="K6" s="245">
        <v>10</v>
      </c>
      <c r="L6" s="238"/>
      <c r="M6" s="235"/>
    </row>
    <row r="7" spans="1:13" ht="18" customHeight="1" x14ac:dyDescent="0.2">
      <c r="A7" s="233" t="s">
        <v>923</v>
      </c>
      <c r="B7" s="245">
        <v>147</v>
      </c>
      <c r="C7" s="245">
        <v>120</v>
      </c>
      <c r="D7" s="245">
        <v>27</v>
      </c>
      <c r="E7" s="245">
        <v>132</v>
      </c>
      <c r="F7" s="245">
        <v>55</v>
      </c>
      <c r="G7" s="245">
        <v>20</v>
      </c>
      <c r="H7" s="245">
        <v>13</v>
      </c>
      <c r="I7" s="245">
        <v>44</v>
      </c>
      <c r="J7" s="245">
        <v>3</v>
      </c>
      <c r="K7" s="245">
        <v>9</v>
      </c>
      <c r="L7" s="238"/>
      <c r="M7" s="235"/>
    </row>
    <row r="8" spans="1:13" ht="18" customHeight="1" x14ac:dyDescent="0.2">
      <c r="A8" s="233" t="s">
        <v>554</v>
      </c>
      <c r="B8" s="245">
        <v>147</v>
      </c>
      <c r="C8" s="245">
        <v>120</v>
      </c>
      <c r="D8" s="245">
        <v>27</v>
      </c>
      <c r="E8" s="245">
        <v>132</v>
      </c>
      <c r="F8" s="245">
        <v>55</v>
      </c>
      <c r="G8" s="245">
        <v>20</v>
      </c>
      <c r="H8" s="245">
        <v>13</v>
      </c>
      <c r="I8" s="245">
        <v>44</v>
      </c>
      <c r="J8" s="245">
        <v>3</v>
      </c>
      <c r="K8" s="245">
        <v>9</v>
      </c>
      <c r="L8" s="238"/>
      <c r="M8" s="235"/>
    </row>
    <row r="9" spans="1:13" ht="18" customHeight="1" x14ac:dyDescent="0.2">
      <c r="A9" s="233" t="s">
        <v>932</v>
      </c>
      <c r="B9" s="245">
        <v>146</v>
      </c>
      <c r="C9" s="245">
        <v>119</v>
      </c>
      <c r="D9" s="245">
        <v>27</v>
      </c>
      <c r="E9" s="245">
        <v>132</v>
      </c>
      <c r="F9" s="245">
        <v>55</v>
      </c>
      <c r="G9" s="245">
        <v>20</v>
      </c>
      <c r="H9" s="245">
        <v>13</v>
      </c>
      <c r="I9" s="245">
        <v>44</v>
      </c>
      <c r="J9" s="245">
        <v>3</v>
      </c>
      <c r="K9" s="245">
        <v>9</v>
      </c>
      <c r="L9" s="205"/>
      <c r="M9" s="246"/>
    </row>
    <row r="10" spans="1:13" ht="15" customHeight="1" x14ac:dyDescent="0.2">
      <c r="A10" s="56"/>
      <c r="B10" s="56"/>
      <c r="C10" s="210"/>
      <c r="D10" s="247"/>
      <c r="E10" s="247"/>
      <c r="F10" s="247"/>
      <c r="G10" s="211"/>
      <c r="H10" s="248"/>
      <c r="I10" s="248"/>
      <c r="J10" s="212"/>
      <c r="K10" s="232" t="s">
        <v>933</v>
      </c>
    </row>
    <row r="11" spans="1:13" ht="15" customHeight="1" x14ac:dyDescent="0.2"/>
    <row r="12" spans="1:13" ht="15" customHeight="1" x14ac:dyDescent="0.2"/>
    <row r="13" spans="1:13" ht="15" customHeight="1" x14ac:dyDescent="0.2"/>
    <row r="14" spans="1:13" ht="15" customHeight="1" x14ac:dyDescent="0.2"/>
    <row r="15" spans="1:13" ht="15" customHeight="1" x14ac:dyDescent="0.2"/>
    <row r="16" spans="1:1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26.25" customHeight="1" x14ac:dyDescent="0.2"/>
    <row r="41" ht="26.25" customHeight="1" x14ac:dyDescent="0.2"/>
    <row r="42" ht="15" customHeight="1" x14ac:dyDescent="0.2"/>
    <row r="43" ht="15" customHeight="1" x14ac:dyDescent="0.2"/>
  </sheetData>
  <mergeCells count="5">
    <mergeCell ref="A3:A4"/>
    <mergeCell ref="B3:D3"/>
    <mergeCell ref="E3:I3"/>
    <mergeCell ref="J3:J4"/>
    <mergeCell ref="K3:K4"/>
  </mergeCells>
  <phoneticPr fontId="27"/>
  <pageMargins left="0.78740157480314965" right="0.78740157480314965" top="0.59055118110236227" bottom="0.59055118110236227" header="0.51181102362204722" footer="0.51181102362204722"/>
  <pageSetup paperSize="9" orientation="landscape" horizontalDpi="200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47"/>
  <sheetViews>
    <sheetView showGridLines="0" view="pageBreakPreview" zoomScaleNormal="120" zoomScaleSheetLayoutView="100" workbookViewId="0"/>
  </sheetViews>
  <sheetFormatPr defaultColWidth="8.44140625" defaultRowHeight="10.8" x14ac:dyDescent="0.2"/>
  <cols>
    <col min="1" max="2" width="7.77734375" style="1" customWidth="1"/>
    <col min="3" max="3" width="7.77734375" style="2" customWidth="1"/>
    <col min="4" max="4" width="7.77734375" style="3" customWidth="1"/>
    <col min="5" max="5" width="9.33203125" style="1" customWidth="1"/>
    <col min="6" max="6" width="7.77734375" style="4" customWidth="1"/>
    <col min="7" max="7" width="7.77734375" style="1" customWidth="1"/>
    <col min="8" max="8" width="7.77734375" style="3" customWidth="1"/>
    <col min="9" max="11" width="7.77734375" style="1" customWidth="1"/>
    <col min="12" max="12" width="7.77734375" style="4" customWidth="1"/>
    <col min="13" max="15" width="7.77734375" style="1" customWidth="1"/>
    <col min="16" max="16" width="0.6640625" style="1" customWidth="1"/>
    <col min="17" max="17" width="8.109375" style="1" customWidth="1"/>
    <col min="18" max="16384" width="8.44140625" style="1"/>
  </cols>
  <sheetData>
    <row r="1" spans="1:17" ht="18.75" customHeight="1" x14ac:dyDescent="0.2">
      <c r="A1" s="127" t="s">
        <v>244</v>
      </c>
    </row>
    <row r="2" spans="1:17" ht="16.5" customHeight="1" x14ac:dyDescent="0.2">
      <c r="A2" s="6" t="s">
        <v>521</v>
      </c>
      <c r="Q2" s="188" t="s">
        <v>926</v>
      </c>
    </row>
    <row r="3" spans="1:17" ht="12.75" customHeight="1" x14ac:dyDescent="0.2">
      <c r="A3" s="263" t="s">
        <v>520</v>
      </c>
      <c r="B3" s="263"/>
      <c r="C3" s="263"/>
      <c r="D3" s="263"/>
      <c r="E3" s="263"/>
      <c r="F3" s="263"/>
      <c r="G3" s="263"/>
      <c r="H3" s="263" t="s">
        <v>497</v>
      </c>
      <c r="I3" s="263"/>
      <c r="J3" s="263" t="s">
        <v>280</v>
      </c>
      <c r="K3" s="263"/>
      <c r="L3" s="263"/>
      <c r="M3" s="310" t="s">
        <v>519</v>
      </c>
      <c r="N3" s="263" t="s">
        <v>88</v>
      </c>
      <c r="O3" s="263" t="s">
        <v>514</v>
      </c>
      <c r="Q3" s="316" t="s">
        <v>513</v>
      </c>
    </row>
    <row r="4" spans="1:17" ht="12.75" customHeight="1" x14ac:dyDescent="0.2">
      <c r="A4" s="263" t="s">
        <v>8</v>
      </c>
      <c r="B4" s="263" t="s">
        <v>511</v>
      </c>
      <c r="C4" s="263" t="s">
        <v>84</v>
      </c>
      <c r="D4" s="263" t="s">
        <v>510</v>
      </c>
      <c r="E4" s="310" t="s">
        <v>324</v>
      </c>
      <c r="F4" s="263" t="s">
        <v>443</v>
      </c>
      <c r="G4" s="263" t="s">
        <v>509</v>
      </c>
      <c r="H4" s="310" t="s">
        <v>507</v>
      </c>
      <c r="I4" s="310" t="s">
        <v>506</v>
      </c>
      <c r="J4" s="263" t="s">
        <v>504</v>
      </c>
      <c r="K4" s="263" t="s">
        <v>387</v>
      </c>
      <c r="L4" s="310" t="s">
        <v>75</v>
      </c>
      <c r="M4" s="263"/>
      <c r="N4" s="263"/>
      <c r="O4" s="263"/>
      <c r="Q4" s="320"/>
    </row>
    <row r="5" spans="1:17" ht="12.75" customHeight="1" x14ac:dyDescent="0.2">
      <c r="A5" s="263"/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Q5" s="301"/>
    </row>
    <row r="6" spans="1:17" ht="12.75" customHeight="1" x14ac:dyDescent="0.2">
      <c r="A6" s="33">
        <v>7</v>
      </c>
      <c r="B6" s="33">
        <v>6</v>
      </c>
      <c r="C6" s="33">
        <v>32</v>
      </c>
      <c r="D6" s="33">
        <v>10</v>
      </c>
      <c r="E6" s="33">
        <v>18</v>
      </c>
      <c r="F6" s="33"/>
      <c r="G6" s="33">
        <v>3</v>
      </c>
      <c r="H6" s="33">
        <v>11</v>
      </c>
      <c r="I6" s="33">
        <v>10</v>
      </c>
      <c r="J6" s="33">
        <v>26</v>
      </c>
      <c r="K6" s="33">
        <v>3</v>
      </c>
      <c r="L6" s="33">
        <v>10</v>
      </c>
      <c r="M6" s="33"/>
      <c r="N6" s="33"/>
      <c r="O6" s="33">
        <v>136</v>
      </c>
      <c r="P6" s="20"/>
      <c r="Q6" s="106">
        <v>14</v>
      </c>
    </row>
    <row r="7" spans="1:17" s="165" customFormat="1" ht="12.75" customHeight="1" x14ac:dyDescent="0.2">
      <c r="A7" s="169"/>
      <c r="B7" s="169"/>
      <c r="C7" s="169"/>
      <c r="D7" s="169"/>
      <c r="E7" s="169"/>
      <c r="F7" s="169"/>
      <c r="G7" s="169">
        <v>1</v>
      </c>
      <c r="H7" s="169"/>
      <c r="I7" s="169">
        <v>2</v>
      </c>
      <c r="J7" s="169">
        <v>2</v>
      </c>
      <c r="K7" s="169"/>
      <c r="L7" s="169"/>
      <c r="M7" s="169"/>
      <c r="N7" s="169"/>
      <c r="O7" s="169">
        <v>5</v>
      </c>
      <c r="P7" s="173"/>
      <c r="Q7" s="169"/>
    </row>
    <row r="8" spans="1:17" s="166" customFormat="1" ht="12.75" customHeight="1" x14ac:dyDescent="0.2">
      <c r="A8" s="170"/>
      <c r="B8" s="170">
        <v>2</v>
      </c>
      <c r="C8" s="170">
        <v>5</v>
      </c>
      <c r="D8" s="170">
        <v>3</v>
      </c>
      <c r="E8" s="170"/>
      <c r="F8" s="170"/>
      <c r="G8" s="170">
        <v>1</v>
      </c>
      <c r="H8" s="170"/>
      <c r="I8" s="170">
        <v>3</v>
      </c>
      <c r="J8" s="170">
        <v>4</v>
      </c>
      <c r="K8" s="170"/>
      <c r="L8" s="170">
        <v>5</v>
      </c>
      <c r="M8" s="170"/>
      <c r="N8" s="170"/>
      <c r="O8" s="170">
        <v>23</v>
      </c>
      <c r="P8" s="174"/>
      <c r="Q8" s="170"/>
    </row>
    <row r="9" spans="1:17" s="167" customFormat="1" ht="12.75" customHeight="1" x14ac:dyDescent="0.2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5"/>
      <c r="Q9" s="171">
        <v>14</v>
      </c>
    </row>
    <row r="10" spans="1:17" s="168" customFormat="1" ht="12.75" customHeight="1" x14ac:dyDescent="0.2">
      <c r="A10" s="172">
        <v>7</v>
      </c>
      <c r="B10" s="172">
        <v>4</v>
      </c>
      <c r="C10" s="172">
        <v>27</v>
      </c>
      <c r="D10" s="172">
        <v>7</v>
      </c>
      <c r="E10" s="172">
        <v>18</v>
      </c>
      <c r="F10" s="172"/>
      <c r="G10" s="172">
        <v>1</v>
      </c>
      <c r="H10" s="172">
        <v>11</v>
      </c>
      <c r="I10" s="172">
        <v>5</v>
      </c>
      <c r="J10" s="172">
        <v>20</v>
      </c>
      <c r="K10" s="172">
        <v>3</v>
      </c>
      <c r="L10" s="172">
        <v>5</v>
      </c>
      <c r="M10" s="172"/>
      <c r="N10" s="172"/>
      <c r="O10" s="172">
        <v>108</v>
      </c>
      <c r="P10" s="176"/>
      <c r="Q10" s="172"/>
    </row>
    <row r="11" spans="1:17" ht="12.75" customHeight="1" x14ac:dyDescent="0.2">
      <c r="A11" s="1" t="s">
        <v>503</v>
      </c>
      <c r="Q11" s="177" t="s">
        <v>94</v>
      </c>
    </row>
    <row r="12" spans="1:17" ht="15" customHeight="1" x14ac:dyDescent="0.2"/>
    <row r="13" spans="1:17" ht="18.75" customHeight="1" x14ac:dyDescent="0.2"/>
    <row r="14" spans="1:17" ht="18.75" customHeight="1" x14ac:dyDescent="0.2"/>
    <row r="15" spans="1:17" ht="18.75" customHeight="1" x14ac:dyDescent="0.2"/>
    <row r="16" spans="1:17" ht="18.75" customHeight="1" x14ac:dyDescent="0.2"/>
    <row r="17" spans="1:17" ht="18.75" customHeight="1" x14ac:dyDescent="0.2"/>
    <row r="18" spans="1:17" ht="18.75" customHeight="1" x14ac:dyDescent="0.2"/>
    <row r="19" spans="1:17" ht="18.75" customHeight="1" x14ac:dyDescent="0.2"/>
    <row r="20" spans="1:17" ht="18.75" customHeight="1" x14ac:dyDescent="0.2"/>
    <row r="21" spans="1:17" ht="18.75" customHeight="1" x14ac:dyDescent="0.2"/>
    <row r="22" spans="1:17" ht="18.75" customHeight="1" x14ac:dyDescent="0.2"/>
    <row r="23" spans="1:17" ht="18.75" customHeight="1" x14ac:dyDescent="0.2"/>
    <row r="24" spans="1:17" ht="18.75" customHeight="1" x14ac:dyDescent="0.2"/>
    <row r="25" spans="1:17" ht="18.75" customHeight="1" x14ac:dyDescent="0.2"/>
    <row r="26" spans="1:17" ht="18.75" customHeight="1" x14ac:dyDescent="0.2"/>
    <row r="27" spans="1:17" ht="18.75" customHeight="1" x14ac:dyDescent="0.2"/>
    <row r="28" spans="1:17" ht="18.75" customHeight="1" x14ac:dyDescent="0.2"/>
    <row r="29" spans="1:17" ht="18.75" customHeight="1" x14ac:dyDescent="0.2"/>
    <row r="30" spans="1:17" ht="15" customHeight="1" x14ac:dyDescent="0.2"/>
    <row r="31" spans="1:17" ht="15" customHeight="1" x14ac:dyDescent="0.2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</row>
    <row r="32" spans="1:1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customSheetViews>
    <customSheetView guid="{1063ECEF-C173-47D0-97AB-460E9FD2F30A}" scale="120" showPageBreaks="1" showGridLines="0" printArea="1">
      <selection activeCell="K17" sqref="K17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cale="120" showPageBreaks="1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60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75E9111E-2213-AC4F-8AAB-9D1648DDCBF9}" scale="120" showPageBreaks="1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fitToPage="1" printArea="1" view="pageBreakPreview">
      <pageMargins left="0.7" right="0.7" top="0.75" bottom="0.75" header="0.3" footer="0.3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cale="120" showGridLines="0" printArea="1">
      <selection activeCell="A6" sqref="A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A6" sqref="A6"/>
      <pageMargins left="0.7" right="0.7" top="0.75" bottom="0.75" header="0.3" footer="0.3"/>
      <pageSetup paperSize="9" orientation="landscape" r:id="rId14"/>
      <headerFooter alignWithMargins="0"/>
    </customSheetView>
  </customSheetViews>
  <mergeCells count="20">
    <mergeCell ref="H4:H5"/>
    <mergeCell ref="I4:I5"/>
    <mergeCell ref="J4:J5"/>
    <mergeCell ref="K4:K5"/>
    <mergeCell ref="L4:L5"/>
    <mergeCell ref="A3:G3"/>
    <mergeCell ref="H3:I3"/>
    <mergeCell ref="J3:L3"/>
    <mergeCell ref="A31:Q31"/>
    <mergeCell ref="M3:M5"/>
    <mergeCell ref="N3:N5"/>
    <mergeCell ref="O3:O5"/>
    <mergeCell ref="Q3:Q5"/>
    <mergeCell ref="A4:A5"/>
    <mergeCell ref="B4:B5"/>
    <mergeCell ref="C4:C5"/>
    <mergeCell ref="D4:D5"/>
    <mergeCell ref="E4:E5"/>
    <mergeCell ref="F4:F5"/>
    <mergeCell ref="G4:G5"/>
  </mergeCells>
  <phoneticPr fontId="8"/>
  <pageMargins left="0.7" right="0.7" top="0.75" bottom="0.75" header="0.3" footer="0.3"/>
  <pageSetup paperSize="9" orientation="landscape" r:id="rId1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6"/>
  <sheetViews>
    <sheetView showGridLines="0" view="pageBreakPreview" zoomScaleSheetLayoutView="100" workbookViewId="0"/>
  </sheetViews>
  <sheetFormatPr defaultColWidth="9" defaultRowHeight="10.8" x14ac:dyDescent="0.2"/>
  <cols>
    <col min="1" max="1" width="6.6640625" style="1" customWidth="1"/>
    <col min="2" max="2" width="14.44140625" style="1" customWidth="1"/>
    <col min="3" max="3" width="27.77734375" style="1" customWidth="1"/>
    <col min="4" max="4" width="6.6640625" style="2" customWidth="1"/>
    <col min="5" max="6" width="25.6640625" style="1" customWidth="1"/>
    <col min="7" max="7" width="22.21875" style="1" customWidth="1"/>
    <col min="8" max="16384" width="9" style="1"/>
  </cols>
  <sheetData>
    <row r="1" spans="1:7" s="2" customFormat="1" ht="15.75" customHeight="1" x14ac:dyDescent="0.2">
      <c r="A1" s="100" t="s">
        <v>102</v>
      </c>
      <c r="B1" s="191" t="s">
        <v>596</v>
      </c>
      <c r="C1" s="191" t="s">
        <v>59</v>
      </c>
      <c r="D1" s="191" t="s">
        <v>66</v>
      </c>
      <c r="E1" s="191" t="s">
        <v>595</v>
      </c>
      <c r="F1" s="191" t="s">
        <v>592</v>
      </c>
      <c r="G1" s="191" t="s">
        <v>203</v>
      </c>
    </row>
    <row r="2" spans="1:7" ht="54.75" customHeight="1" x14ac:dyDescent="0.2">
      <c r="A2" s="263" t="s">
        <v>590</v>
      </c>
      <c r="B2" s="191" t="s">
        <v>534</v>
      </c>
      <c r="C2" s="178" t="s">
        <v>508</v>
      </c>
      <c r="D2" s="191" t="s">
        <v>588</v>
      </c>
      <c r="E2" s="178" t="s">
        <v>532</v>
      </c>
      <c r="F2" s="178" t="s">
        <v>530</v>
      </c>
      <c r="G2" s="201" t="s">
        <v>493</v>
      </c>
    </row>
    <row r="3" spans="1:7" ht="15.75" customHeight="1" x14ac:dyDescent="0.2">
      <c r="A3" s="263"/>
      <c r="B3" s="191" t="s">
        <v>581</v>
      </c>
      <c r="C3" s="178" t="s">
        <v>585</v>
      </c>
      <c r="D3" s="191"/>
      <c r="E3" s="178" t="s">
        <v>298</v>
      </c>
      <c r="F3" s="178" t="s">
        <v>583</v>
      </c>
      <c r="G3" s="194" t="s">
        <v>252</v>
      </c>
    </row>
    <row r="4" spans="1:7" ht="15.75" customHeight="1" x14ac:dyDescent="0.2">
      <c r="A4" s="263"/>
      <c r="B4" s="150" t="s">
        <v>581</v>
      </c>
      <c r="C4" s="178" t="s">
        <v>579</v>
      </c>
      <c r="D4" s="178"/>
      <c r="E4" s="178" t="s">
        <v>516</v>
      </c>
      <c r="F4" s="178" t="s">
        <v>577</v>
      </c>
      <c r="G4" s="194" t="s">
        <v>562</v>
      </c>
    </row>
    <row r="5" spans="1:7" ht="15.75" customHeight="1" x14ac:dyDescent="0.2">
      <c r="A5" s="263"/>
      <c r="B5" s="191" t="s">
        <v>526</v>
      </c>
      <c r="C5" s="178" t="s">
        <v>574</v>
      </c>
      <c r="D5" s="191"/>
      <c r="E5" s="178" t="s">
        <v>573</v>
      </c>
      <c r="F5" s="178" t="s">
        <v>145</v>
      </c>
      <c r="G5" s="194" t="s">
        <v>227</v>
      </c>
    </row>
    <row r="6" spans="1:7" ht="15.75" customHeight="1" x14ac:dyDescent="0.2">
      <c r="A6" s="263"/>
      <c r="B6" s="191" t="s">
        <v>526</v>
      </c>
      <c r="C6" s="178" t="s">
        <v>550</v>
      </c>
      <c r="D6" s="191"/>
      <c r="E6" s="178" t="s">
        <v>571</v>
      </c>
      <c r="F6" s="178" t="s">
        <v>523</v>
      </c>
      <c r="G6" s="194" t="s">
        <v>424</v>
      </c>
    </row>
    <row r="7" spans="1:7" ht="15.75" customHeight="1" x14ac:dyDescent="0.2">
      <c r="A7" s="319" t="s">
        <v>383</v>
      </c>
      <c r="B7" s="200" t="s">
        <v>485</v>
      </c>
      <c r="C7" s="179" t="s">
        <v>570</v>
      </c>
      <c r="D7" s="200" t="s">
        <v>444</v>
      </c>
      <c r="E7" s="179" t="s">
        <v>568</v>
      </c>
      <c r="F7" s="179" t="s">
        <v>64</v>
      </c>
      <c r="G7" s="194" t="s">
        <v>528</v>
      </c>
    </row>
    <row r="8" spans="1:7" ht="15.75" customHeight="1" x14ac:dyDescent="0.2">
      <c r="A8" s="320"/>
      <c r="B8" s="191" t="s">
        <v>450</v>
      </c>
      <c r="C8" s="178" t="s">
        <v>569</v>
      </c>
      <c r="D8" s="191" t="s">
        <v>444</v>
      </c>
      <c r="E8" s="178" t="s">
        <v>568</v>
      </c>
      <c r="F8" s="178" t="s">
        <v>64</v>
      </c>
      <c r="G8" s="194" t="s">
        <v>71</v>
      </c>
    </row>
    <row r="9" spans="1:7" ht="15.75" customHeight="1" x14ac:dyDescent="0.2">
      <c r="A9" s="320"/>
      <c r="B9" s="191" t="s">
        <v>551</v>
      </c>
      <c r="C9" s="178" t="s">
        <v>426</v>
      </c>
      <c r="D9" s="191" t="s">
        <v>537</v>
      </c>
      <c r="E9" s="178" t="s">
        <v>5</v>
      </c>
      <c r="F9" s="178" t="s">
        <v>448</v>
      </c>
      <c r="G9" s="194" t="s">
        <v>528</v>
      </c>
    </row>
    <row r="10" spans="1:7" ht="15.75" customHeight="1" x14ac:dyDescent="0.2">
      <c r="A10" s="320"/>
      <c r="B10" s="191" t="s">
        <v>551</v>
      </c>
      <c r="C10" s="178" t="s">
        <v>566</v>
      </c>
      <c r="D10" s="191" t="s">
        <v>537</v>
      </c>
      <c r="E10" s="178" t="s">
        <v>563</v>
      </c>
      <c r="F10" s="178" t="s">
        <v>107</v>
      </c>
      <c r="G10" s="194" t="s">
        <v>334</v>
      </c>
    </row>
    <row r="11" spans="1:7" ht="15.75" customHeight="1" x14ac:dyDescent="0.2">
      <c r="A11" s="320"/>
      <c r="B11" s="191" t="s">
        <v>551</v>
      </c>
      <c r="C11" s="178" t="s">
        <v>560</v>
      </c>
      <c r="D11" s="191" t="s">
        <v>537</v>
      </c>
      <c r="E11" s="178" t="s">
        <v>549</v>
      </c>
      <c r="F11" s="178" t="s">
        <v>482</v>
      </c>
      <c r="G11" s="194" t="s">
        <v>555</v>
      </c>
    </row>
    <row r="12" spans="1:7" ht="15.75" customHeight="1" x14ac:dyDescent="0.2">
      <c r="A12" s="320"/>
      <c r="B12" s="191" t="s">
        <v>551</v>
      </c>
      <c r="C12" s="178" t="s">
        <v>558</v>
      </c>
      <c r="D12" s="191" t="s">
        <v>537</v>
      </c>
      <c r="E12" s="178" t="s">
        <v>549</v>
      </c>
      <c r="F12" s="178" t="s">
        <v>482</v>
      </c>
      <c r="G12" s="194" t="s">
        <v>555</v>
      </c>
    </row>
    <row r="13" spans="1:7" ht="15.75" customHeight="1" x14ac:dyDescent="0.2">
      <c r="A13" s="320"/>
      <c r="B13" s="191" t="s">
        <v>551</v>
      </c>
      <c r="C13" s="178" t="s">
        <v>100</v>
      </c>
      <c r="D13" s="191" t="s">
        <v>537</v>
      </c>
      <c r="E13" s="178" t="s">
        <v>549</v>
      </c>
      <c r="F13" s="178" t="s">
        <v>482</v>
      </c>
      <c r="G13" s="194" t="s">
        <v>548</v>
      </c>
    </row>
    <row r="14" spans="1:7" ht="15.75" customHeight="1" x14ac:dyDescent="0.2">
      <c r="A14" s="320"/>
      <c r="B14" s="191" t="s">
        <v>544</v>
      </c>
      <c r="C14" s="178" t="s">
        <v>547</v>
      </c>
      <c r="D14" s="191" t="s">
        <v>536</v>
      </c>
      <c r="E14" s="178" t="s">
        <v>18</v>
      </c>
      <c r="F14" s="178" t="s">
        <v>161</v>
      </c>
      <c r="G14" s="194" t="s">
        <v>528</v>
      </c>
    </row>
    <row r="15" spans="1:7" ht="15.75" customHeight="1" x14ac:dyDescent="0.2">
      <c r="A15" s="320"/>
      <c r="B15" s="191" t="s">
        <v>544</v>
      </c>
      <c r="C15" s="178" t="s">
        <v>545</v>
      </c>
      <c r="D15" s="191" t="s">
        <v>536</v>
      </c>
      <c r="E15" s="178" t="s">
        <v>5</v>
      </c>
      <c r="F15" s="178" t="s">
        <v>448</v>
      </c>
      <c r="G15" s="194" t="s">
        <v>528</v>
      </c>
    </row>
    <row r="16" spans="1:7" ht="15.75" customHeight="1" x14ac:dyDescent="0.2">
      <c r="A16" s="320"/>
      <c r="B16" s="191" t="s">
        <v>544</v>
      </c>
      <c r="C16" s="178" t="s">
        <v>539</v>
      </c>
      <c r="D16" s="191" t="s">
        <v>536</v>
      </c>
      <c r="E16" s="178" t="s">
        <v>535</v>
      </c>
      <c r="F16" s="178" t="s">
        <v>336</v>
      </c>
      <c r="G16" s="194" t="s">
        <v>308</v>
      </c>
    </row>
    <row r="17" spans="1:7" ht="15.75" customHeight="1" x14ac:dyDescent="0.2">
      <c r="A17" s="320"/>
      <c r="B17" s="191" t="s">
        <v>534</v>
      </c>
      <c r="C17" s="178" t="s">
        <v>533</v>
      </c>
      <c r="D17" s="191" t="s">
        <v>224</v>
      </c>
      <c r="E17" s="178" t="s">
        <v>532</v>
      </c>
      <c r="F17" s="178" t="s">
        <v>530</v>
      </c>
      <c r="G17" s="194" t="s">
        <v>528</v>
      </c>
    </row>
    <row r="18" spans="1:7" ht="15.75" customHeight="1" x14ac:dyDescent="0.2">
      <c r="A18" s="320"/>
      <c r="B18" s="191" t="s">
        <v>526</v>
      </c>
      <c r="C18" s="178" t="s">
        <v>529</v>
      </c>
      <c r="D18" s="191"/>
      <c r="E18" s="178" t="s">
        <v>479</v>
      </c>
      <c r="F18" s="178" t="s">
        <v>523</v>
      </c>
      <c r="G18" s="194" t="s">
        <v>528</v>
      </c>
    </row>
    <row r="19" spans="1:7" ht="15.75" customHeight="1" x14ac:dyDescent="0.2">
      <c r="A19" s="320"/>
      <c r="B19" s="191" t="s">
        <v>526</v>
      </c>
      <c r="C19" s="178" t="s">
        <v>393</v>
      </c>
      <c r="D19" s="191"/>
      <c r="E19" s="178" t="s">
        <v>219</v>
      </c>
      <c r="F19" s="178" t="s">
        <v>523</v>
      </c>
      <c r="G19" s="194" t="s">
        <v>131</v>
      </c>
    </row>
    <row r="20" spans="1:7" ht="15.75" customHeight="1" x14ac:dyDescent="0.2">
      <c r="A20" s="320"/>
      <c r="B20" s="191" t="s">
        <v>526</v>
      </c>
      <c r="C20" s="178" t="s">
        <v>385</v>
      </c>
      <c r="D20" s="191"/>
      <c r="E20" s="178" t="s">
        <v>153</v>
      </c>
      <c r="F20" s="178" t="s">
        <v>145</v>
      </c>
      <c r="G20" s="194" t="s">
        <v>131</v>
      </c>
    </row>
    <row r="21" spans="1:7" ht="15.75" customHeight="1" x14ac:dyDescent="0.2">
      <c r="A21" s="320"/>
      <c r="B21" s="191" t="s">
        <v>526</v>
      </c>
      <c r="C21" s="178" t="s">
        <v>89</v>
      </c>
      <c r="D21" s="191"/>
      <c r="E21" s="178" t="s">
        <v>525</v>
      </c>
      <c r="F21" s="178" t="s">
        <v>523</v>
      </c>
      <c r="G21" s="194" t="s">
        <v>10</v>
      </c>
    </row>
    <row r="22" spans="1:7" ht="15" customHeight="1" x14ac:dyDescent="0.2">
      <c r="A22" s="320"/>
      <c r="B22" s="200" t="s">
        <v>581</v>
      </c>
      <c r="C22" s="179" t="s">
        <v>317</v>
      </c>
      <c r="D22" s="200"/>
      <c r="E22" s="179" t="s">
        <v>298</v>
      </c>
      <c r="F22" s="179" t="s">
        <v>583</v>
      </c>
      <c r="G22" s="194" t="s">
        <v>341</v>
      </c>
    </row>
    <row r="23" spans="1:7" ht="18.75" customHeight="1" x14ac:dyDescent="0.2">
      <c r="A23" s="320"/>
      <c r="B23" s="191" t="s">
        <v>581</v>
      </c>
      <c r="C23" s="178" t="s">
        <v>368</v>
      </c>
      <c r="D23" s="191"/>
      <c r="E23" s="178" t="s">
        <v>298</v>
      </c>
      <c r="F23" s="178" t="s">
        <v>583</v>
      </c>
      <c r="G23" s="194" t="s">
        <v>206</v>
      </c>
    </row>
    <row r="24" spans="1:7" ht="18.75" customHeight="1" x14ac:dyDescent="0.2">
      <c r="A24" s="320"/>
      <c r="B24" s="191" t="s">
        <v>581</v>
      </c>
      <c r="C24" s="178" t="s">
        <v>285</v>
      </c>
      <c r="D24" s="191"/>
      <c r="E24" s="178" t="s">
        <v>843</v>
      </c>
      <c r="F24" s="178" t="s">
        <v>647</v>
      </c>
      <c r="G24" s="194" t="s">
        <v>657</v>
      </c>
    </row>
    <row r="25" spans="1:7" ht="18.75" customHeight="1" x14ac:dyDescent="0.2">
      <c r="A25" s="320"/>
      <c r="B25" s="191" t="s">
        <v>189</v>
      </c>
      <c r="C25" s="178" t="s">
        <v>357</v>
      </c>
      <c r="D25" s="191" t="s">
        <v>648</v>
      </c>
      <c r="E25" s="178" t="s">
        <v>656</v>
      </c>
      <c r="F25" s="178" t="s">
        <v>119</v>
      </c>
      <c r="G25" s="194" t="s">
        <v>528</v>
      </c>
    </row>
    <row r="26" spans="1:7" ht="18.75" customHeight="1" x14ac:dyDescent="0.2">
      <c r="A26" s="320"/>
      <c r="B26" s="191" t="s">
        <v>189</v>
      </c>
      <c r="C26" s="178" t="s">
        <v>654</v>
      </c>
      <c r="D26" s="191" t="s">
        <v>648</v>
      </c>
      <c r="E26" s="178" t="s">
        <v>18</v>
      </c>
      <c r="F26" s="178" t="s">
        <v>161</v>
      </c>
      <c r="G26" s="194" t="s">
        <v>528</v>
      </c>
    </row>
    <row r="27" spans="1:7" ht="18.75" customHeight="1" x14ac:dyDescent="0.2">
      <c r="A27" s="320"/>
      <c r="B27" s="191" t="s">
        <v>189</v>
      </c>
      <c r="C27" s="178" t="s">
        <v>652</v>
      </c>
      <c r="D27" s="191"/>
      <c r="E27" s="178" t="s">
        <v>11</v>
      </c>
      <c r="F27" s="178" t="s">
        <v>523</v>
      </c>
      <c r="G27" s="194" t="s">
        <v>528</v>
      </c>
    </row>
    <row r="28" spans="1:7" ht="18.75" customHeight="1" x14ac:dyDescent="0.2">
      <c r="A28" s="320"/>
      <c r="B28" s="191" t="s">
        <v>189</v>
      </c>
      <c r="C28" s="178" t="s">
        <v>651</v>
      </c>
      <c r="D28" s="191"/>
      <c r="E28" s="178" t="s">
        <v>650</v>
      </c>
      <c r="F28" s="178" t="s">
        <v>633</v>
      </c>
      <c r="G28" s="194" t="s">
        <v>303</v>
      </c>
    </row>
    <row r="29" spans="1:7" ht="18.75" customHeight="1" x14ac:dyDescent="0.2">
      <c r="A29" s="301"/>
      <c r="B29" s="191" t="s">
        <v>189</v>
      </c>
      <c r="C29" s="178" t="s">
        <v>531</v>
      </c>
      <c r="D29" s="191" t="s">
        <v>648</v>
      </c>
      <c r="E29" s="178" t="s">
        <v>645</v>
      </c>
      <c r="F29" s="178" t="s">
        <v>119</v>
      </c>
      <c r="G29" s="194" t="s">
        <v>642</v>
      </c>
    </row>
    <row r="30" spans="1:7" ht="18.75" customHeight="1" x14ac:dyDescent="0.2"/>
    <row r="31" spans="1:7" ht="18.75" customHeight="1" x14ac:dyDescent="0.2"/>
    <row r="32" spans="1:7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</sheetData>
  <customSheetViews>
    <customSheetView guid="{1063ECEF-C173-47D0-97AB-460E9FD2F30A}" showGridLines="0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B12C10F6-D778-41E9-8AB8-DA38D33E3FE6}" scale="60" showPageBreaks="1" showGridLines="0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9"/>
      <headerFooter alignWithMargins="0"/>
    </customSheetView>
    <customSheetView guid="{BC9EA3EC-B020-094C-BBAF-B8A6749D0A04}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topLeftCell="A13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14"/>
      <headerFooter alignWithMargins="0"/>
    </customSheetView>
  </customSheetViews>
  <mergeCells count="2">
    <mergeCell ref="A2:A6"/>
    <mergeCell ref="A7:A29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4"/>
  <sheetViews>
    <sheetView showGridLines="0" view="pageBreakPreview" zoomScaleSheetLayoutView="100" workbookViewId="0"/>
  </sheetViews>
  <sheetFormatPr defaultColWidth="9" defaultRowHeight="15.75" customHeight="1" x14ac:dyDescent="0.2"/>
  <cols>
    <col min="1" max="1" width="6.6640625" style="1" customWidth="1"/>
    <col min="2" max="2" width="14.44140625" style="1" customWidth="1"/>
    <col min="3" max="3" width="27.77734375" style="1" customWidth="1"/>
    <col min="4" max="4" width="6.6640625" style="2" customWidth="1"/>
    <col min="5" max="6" width="25.5546875" style="1" customWidth="1"/>
    <col min="7" max="7" width="22.21875" style="1" customWidth="1"/>
    <col min="8" max="16384" width="9" style="1"/>
  </cols>
  <sheetData>
    <row r="1" spans="1:7" s="2" customFormat="1" ht="15.75" customHeight="1" x14ac:dyDescent="0.2">
      <c r="A1" s="100" t="s">
        <v>102</v>
      </c>
      <c r="B1" s="191" t="s">
        <v>246</v>
      </c>
      <c r="C1" s="191" t="s">
        <v>658</v>
      </c>
      <c r="D1" s="191" t="s">
        <v>66</v>
      </c>
      <c r="E1" s="191" t="s">
        <v>595</v>
      </c>
      <c r="F1" s="191" t="s">
        <v>592</v>
      </c>
      <c r="G1" s="191" t="s">
        <v>203</v>
      </c>
    </row>
    <row r="2" spans="1:7" ht="15.75" customHeight="1" x14ac:dyDescent="0.2">
      <c r="A2" s="319" t="s">
        <v>641</v>
      </c>
      <c r="B2" s="200" t="s">
        <v>446</v>
      </c>
      <c r="C2" s="179" t="s">
        <v>640</v>
      </c>
      <c r="D2" s="200" t="s">
        <v>487</v>
      </c>
      <c r="E2" s="179" t="s">
        <v>491</v>
      </c>
      <c r="F2" s="179" t="s">
        <v>168</v>
      </c>
      <c r="G2" s="194" t="s">
        <v>639</v>
      </c>
    </row>
    <row r="3" spans="1:7" ht="15.75" customHeight="1" x14ac:dyDescent="0.2">
      <c r="A3" s="320"/>
      <c r="B3" s="200" t="s">
        <v>446</v>
      </c>
      <c r="C3" s="178" t="s">
        <v>214</v>
      </c>
      <c r="D3" s="191" t="s">
        <v>487</v>
      </c>
      <c r="E3" s="178" t="s">
        <v>184</v>
      </c>
      <c r="F3" s="178" t="s">
        <v>637</v>
      </c>
      <c r="G3" s="194" t="s">
        <v>499</v>
      </c>
    </row>
    <row r="4" spans="1:7" ht="15.75" customHeight="1" x14ac:dyDescent="0.2">
      <c r="A4" s="320"/>
      <c r="B4" s="200" t="s">
        <v>446</v>
      </c>
      <c r="C4" s="178" t="s">
        <v>90</v>
      </c>
      <c r="D4" s="191" t="s">
        <v>636</v>
      </c>
      <c r="E4" s="178" t="s">
        <v>593</v>
      </c>
      <c r="F4" s="178" t="s">
        <v>523</v>
      </c>
      <c r="G4" s="194" t="s">
        <v>524</v>
      </c>
    </row>
    <row r="5" spans="1:7" ht="15.75" customHeight="1" x14ac:dyDescent="0.2">
      <c r="A5" s="320"/>
      <c r="B5" s="200" t="s">
        <v>446</v>
      </c>
      <c r="C5" s="178" t="s">
        <v>339</v>
      </c>
      <c r="D5" s="191" t="s">
        <v>487</v>
      </c>
      <c r="E5" s="178" t="s">
        <v>491</v>
      </c>
      <c r="F5" s="178" t="s">
        <v>168</v>
      </c>
      <c r="G5" s="194" t="s">
        <v>635</v>
      </c>
    </row>
    <row r="6" spans="1:7" ht="15.75" customHeight="1" x14ac:dyDescent="0.2">
      <c r="A6" s="320"/>
      <c r="B6" s="200" t="s">
        <v>446</v>
      </c>
      <c r="C6" s="178" t="s">
        <v>462</v>
      </c>
      <c r="D6" s="191" t="s">
        <v>314</v>
      </c>
      <c r="E6" s="178" t="s">
        <v>255</v>
      </c>
      <c r="F6" s="178" t="s">
        <v>634</v>
      </c>
      <c r="G6" s="194" t="s">
        <v>632</v>
      </c>
    </row>
    <row r="7" spans="1:7" ht="15.75" customHeight="1" x14ac:dyDescent="0.2">
      <c r="A7" s="320"/>
      <c r="B7" s="200" t="s">
        <v>446</v>
      </c>
      <c r="C7" s="178" t="s">
        <v>611</v>
      </c>
      <c r="D7" s="191" t="s">
        <v>630</v>
      </c>
      <c r="E7" s="178" t="s">
        <v>629</v>
      </c>
      <c r="F7" s="178" t="s">
        <v>193</v>
      </c>
      <c r="G7" s="194" t="s">
        <v>627</v>
      </c>
    </row>
    <row r="8" spans="1:7" ht="15.75" customHeight="1" x14ac:dyDescent="0.2">
      <c r="A8" s="320"/>
      <c r="B8" s="200" t="s">
        <v>446</v>
      </c>
      <c r="C8" s="178" t="s">
        <v>180</v>
      </c>
      <c r="D8" s="191" t="s">
        <v>487</v>
      </c>
      <c r="E8" s="178" t="s">
        <v>12</v>
      </c>
      <c r="F8" s="199" t="s">
        <v>628</v>
      </c>
      <c r="G8" s="194" t="s">
        <v>627</v>
      </c>
    </row>
    <row r="9" spans="1:7" ht="15.75" customHeight="1" x14ac:dyDescent="0.2">
      <c r="A9" s="320"/>
      <c r="B9" s="191" t="s">
        <v>485</v>
      </c>
      <c r="C9" s="178" t="s">
        <v>267</v>
      </c>
      <c r="D9" s="191" t="s">
        <v>444</v>
      </c>
      <c r="E9" s="178" t="s">
        <v>568</v>
      </c>
      <c r="F9" s="178" t="s">
        <v>64</v>
      </c>
      <c r="G9" s="194" t="s">
        <v>626</v>
      </c>
    </row>
    <row r="10" spans="1:7" ht="15.75" customHeight="1" x14ac:dyDescent="0.2">
      <c r="A10" s="320"/>
      <c r="B10" s="191" t="s">
        <v>485</v>
      </c>
      <c r="C10" s="178" t="s">
        <v>293</v>
      </c>
      <c r="D10" s="191" t="s">
        <v>444</v>
      </c>
      <c r="E10" s="178" t="s">
        <v>623</v>
      </c>
      <c r="F10" s="178" t="s">
        <v>162</v>
      </c>
      <c r="G10" s="194" t="s">
        <v>517</v>
      </c>
    </row>
    <row r="11" spans="1:7" ht="15.75" customHeight="1" x14ac:dyDescent="0.2">
      <c r="A11" s="320"/>
      <c r="B11" s="191" t="s">
        <v>485</v>
      </c>
      <c r="C11" s="178" t="s">
        <v>622</v>
      </c>
      <c r="D11" s="191" t="s">
        <v>444</v>
      </c>
      <c r="E11" s="178" t="s">
        <v>621</v>
      </c>
      <c r="F11" s="178" t="s">
        <v>620</v>
      </c>
      <c r="G11" s="194" t="s">
        <v>283</v>
      </c>
    </row>
    <row r="12" spans="1:7" ht="15.75" customHeight="1" x14ac:dyDescent="0.2">
      <c r="A12" s="320"/>
      <c r="B12" s="191" t="s">
        <v>485</v>
      </c>
      <c r="C12" s="178" t="s">
        <v>582</v>
      </c>
      <c r="D12" s="191" t="s">
        <v>444</v>
      </c>
      <c r="E12" s="178" t="s">
        <v>619</v>
      </c>
      <c r="F12" s="178" t="s">
        <v>200</v>
      </c>
      <c r="G12" s="194" t="s">
        <v>348</v>
      </c>
    </row>
    <row r="13" spans="1:7" ht="15.75" customHeight="1" x14ac:dyDescent="0.2">
      <c r="A13" s="320"/>
      <c r="B13" s="191" t="s">
        <v>551</v>
      </c>
      <c r="C13" s="178" t="s">
        <v>618</v>
      </c>
      <c r="D13" s="191" t="s">
        <v>614</v>
      </c>
      <c r="E13" s="178" t="s">
        <v>287</v>
      </c>
      <c r="F13" s="178" t="s">
        <v>119</v>
      </c>
      <c r="G13" s="194" t="s">
        <v>515</v>
      </c>
    </row>
    <row r="14" spans="1:7" ht="15.75" customHeight="1" x14ac:dyDescent="0.2">
      <c r="A14" s="320"/>
      <c r="B14" s="191" t="s">
        <v>551</v>
      </c>
      <c r="C14" s="178" t="s">
        <v>613</v>
      </c>
      <c r="D14" s="191" t="s">
        <v>537</v>
      </c>
      <c r="E14" s="178" t="s">
        <v>5</v>
      </c>
      <c r="F14" s="178" t="s">
        <v>448</v>
      </c>
      <c r="G14" s="194" t="s">
        <v>515</v>
      </c>
    </row>
    <row r="15" spans="1:7" ht="15.75" customHeight="1" x14ac:dyDescent="0.2">
      <c r="A15" s="320"/>
      <c r="B15" s="191" t="s">
        <v>551</v>
      </c>
      <c r="C15" s="178" t="s">
        <v>174</v>
      </c>
      <c r="D15" s="191" t="s">
        <v>402</v>
      </c>
      <c r="E15" s="178" t="s">
        <v>610</v>
      </c>
      <c r="F15" s="178" t="s">
        <v>608</v>
      </c>
      <c r="G15" s="194" t="s">
        <v>515</v>
      </c>
    </row>
    <row r="16" spans="1:7" ht="15.75" customHeight="1" x14ac:dyDescent="0.2">
      <c r="A16" s="320"/>
      <c r="B16" s="191" t="s">
        <v>551</v>
      </c>
      <c r="C16" s="178" t="s">
        <v>612</v>
      </c>
      <c r="D16" s="191" t="s">
        <v>402</v>
      </c>
      <c r="E16" s="178" t="s">
        <v>610</v>
      </c>
      <c r="F16" s="178" t="s">
        <v>608</v>
      </c>
      <c r="G16" s="194" t="s">
        <v>515</v>
      </c>
    </row>
    <row r="17" spans="1:7" ht="15.75" customHeight="1" x14ac:dyDescent="0.2">
      <c r="A17" s="320"/>
      <c r="B17" s="191" t="s">
        <v>551</v>
      </c>
      <c r="C17" s="178" t="s">
        <v>540</v>
      </c>
      <c r="D17" s="191" t="s">
        <v>537</v>
      </c>
      <c r="E17" s="178" t="s">
        <v>58</v>
      </c>
      <c r="F17" s="178" t="s">
        <v>87</v>
      </c>
      <c r="G17" s="194" t="s">
        <v>515</v>
      </c>
    </row>
    <row r="18" spans="1:7" ht="15.75" customHeight="1" x14ac:dyDescent="0.2">
      <c r="A18" s="320"/>
      <c r="B18" s="191" t="s">
        <v>551</v>
      </c>
      <c r="C18" s="178" t="s">
        <v>566</v>
      </c>
      <c r="D18" s="191" t="s">
        <v>537</v>
      </c>
      <c r="E18" s="178" t="s">
        <v>610</v>
      </c>
      <c r="F18" s="178" t="s">
        <v>608</v>
      </c>
      <c r="G18" s="194" t="s">
        <v>329</v>
      </c>
    </row>
    <row r="19" spans="1:7" ht="15.75" customHeight="1" x14ac:dyDescent="0.2">
      <c r="A19" s="320"/>
      <c r="B19" s="191" t="s">
        <v>551</v>
      </c>
      <c r="C19" s="178" t="s">
        <v>212</v>
      </c>
      <c r="D19" s="191" t="s">
        <v>537</v>
      </c>
      <c r="E19" s="178" t="s">
        <v>610</v>
      </c>
      <c r="F19" s="178" t="s">
        <v>608</v>
      </c>
      <c r="G19" s="194" t="s">
        <v>329</v>
      </c>
    </row>
    <row r="20" spans="1:7" ht="15.75" customHeight="1" x14ac:dyDescent="0.2">
      <c r="A20" s="320"/>
      <c r="B20" s="191" t="s">
        <v>551</v>
      </c>
      <c r="C20" s="178" t="s">
        <v>35</v>
      </c>
      <c r="D20" s="191" t="s">
        <v>537</v>
      </c>
      <c r="E20" s="178" t="s">
        <v>610</v>
      </c>
      <c r="F20" s="178" t="s">
        <v>608</v>
      </c>
      <c r="G20" s="194" t="s">
        <v>329</v>
      </c>
    </row>
    <row r="21" spans="1:7" ht="15.75" customHeight="1" x14ac:dyDescent="0.2">
      <c r="A21" s="320"/>
      <c r="B21" s="191" t="s">
        <v>551</v>
      </c>
      <c r="C21" s="178" t="s">
        <v>605</v>
      </c>
      <c r="D21" s="191" t="s">
        <v>537</v>
      </c>
      <c r="E21" s="178" t="s">
        <v>604</v>
      </c>
      <c r="F21" s="178" t="s">
        <v>601</v>
      </c>
      <c r="G21" s="194" t="s">
        <v>41</v>
      </c>
    </row>
    <row r="22" spans="1:7" ht="15.75" customHeight="1" x14ac:dyDescent="0.2">
      <c r="A22" s="320"/>
      <c r="B22" s="191" t="s">
        <v>551</v>
      </c>
      <c r="C22" s="178" t="s">
        <v>576</v>
      </c>
      <c r="D22" s="191" t="s">
        <v>599</v>
      </c>
      <c r="E22" s="178" t="s">
        <v>568</v>
      </c>
      <c r="F22" s="178" t="s">
        <v>64</v>
      </c>
      <c r="G22" s="194" t="s">
        <v>474</v>
      </c>
    </row>
    <row r="23" spans="1:7" ht="15.75" customHeight="1" x14ac:dyDescent="0.2">
      <c r="A23" s="320"/>
      <c r="B23" s="191" t="s">
        <v>551</v>
      </c>
      <c r="C23" s="178" t="s">
        <v>305</v>
      </c>
      <c r="D23" s="191" t="s">
        <v>402</v>
      </c>
      <c r="E23" s="178" t="s">
        <v>597</v>
      </c>
      <c r="F23" s="178" t="s">
        <v>586</v>
      </c>
      <c r="G23" s="194" t="s">
        <v>164</v>
      </c>
    </row>
    <row r="24" spans="1:7" ht="15.75" customHeight="1" x14ac:dyDescent="0.2">
      <c r="A24" s="352"/>
      <c r="B24" s="191" t="s">
        <v>551</v>
      </c>
      <c r="C24" s="178" t="s">
        <v>736</v>
      </c>
      <c r="D24" s="191" t="s">
        <v>402</v>
      </c>
      <c r="E24" s="178" t="s">
        <v>12</v>
      </c>
      <c r="F24" s="199" t="s">
        <v>628</v>
      </c>
      <c r="G24" s="194" t="s">
        <v>164</v>
      </c>
    </row>
    <row r="25" spans="1:7" ht="15.75" customHeight="1" x14ac:dyDescent="0.2">
      <c r="A25" s="352"/>
      <c r="B25" s="191" t="s">
        <v>551</v>
      </c>
      <c r="C25" s="178" t="s">
        <v>735</v>
      </c>
      <c r="D25" s="191" t="s">
        <v>733</v>
      </c>
      <c r="E25" s="193" t="s">
        <v>629</v>
      </c>
      <c r="F25" s="197" t="s">
        <v>193</v>
      </c>
      <c r="G25" s="194" t="s">
        <v>164</v>
      </c>
    </row>
    <row r="26" spans="1:7" ht="15.75" customHeight="1" x14ac:dyDescent="0.2">
      <c r="A26" s="352"/>
      <c r="B26" s="191" t="s">
        <v>551</v>
      </c>
      <c r="C26" s="178" t="s">
        <v>723</v>
      </c>
      <c r="D26" s="191" t="s">
        <v>537</v>
      </c>
      <c r="E26" s="193" t="s">
        <v>694</v>
      </c>
      <c r="F26" s="197" t="s">
        <v>732</v>
      </c>
      <c r="G26" s="194" t="s">
        <v>677</v>
      </c>
    </row>
    <row r="27" spans="1:7" ht="15.75" customHeight="1" x14ac:dyDescent="0.2">
      <c r="A27" s="352"/>
      <c r="B27" s="191" t="s">
        <v>551</v>
      </c>
      <c r="C27" s="178" t="s">
        <v>730</v>
      </c>
      <c r="D27" s="191" t="s">
        <v>537</v>
      </c>
      <c r="E27" s="193" t="s">
        <v>708</v>
      </c>
      <c r="F27" s="197" t="s">
        <v>192</v>
      </c>
      <c r="G27" s="194" t="s">
        <v>729</v>
      </c>
    </row>
    <row r="28" spans="1:7" ht="15.75" customHeight="1" x14ac:dyDescent="0.2">
      <c r="A28" s="352"/>
      <c r="B28" s="191" t="s">
        <v>551</v>
      </c>
      <c r="C28" s="178" t="s">
        <v>566</v>
      </c>
      <c r="D28" s="191" t="s">
        <v>537</v>
      </c>
      <c r="E28" s="193" t="s">
        <v>287</v>
      </c>
      <c r="F28" s="197" t="s">
        <v>119</v>
      </c>
      <c r="G28" s="194" t="s">
        <v>178</v>
      </c>
    </row>
    <row r="29" spans="1:7" ht="15.75" customHeight="1" x14ac:dyDescent="0.2">
      <c r="A29" s="352"/>
      <c r="B29" s="191" t="s">
        <v>551</v>
      </c>
      <c r="C29" s="178" t="s">
        <v>463</v>
      </c>
      <c r="D29" s="191" t="s">
        <v>726</v>
      </c>
      <c r="E29" s="193" t="s">
        <v>610</v>
      </c>
      <c r="F29" s="197" t="s">
        <v>608</v>
      </c>
      <c r="G29" s="194" t="s">
        <v>725</v>
      </c>
    </row>
    <row r="30" spans="1:7" ht="15.75" customHeight="1" x14ac:dyDescent="0.2">
      <c r="A30" s="352"/>
      <c r="B30" s="191" t="s">
        <v>551</v>
      </c>
      <c r="C30" s="178" t="s">
        <v>723</v>
      </c>
      <c r="D30" s="191" t="s">
        <v>537</v>
      </c>
      <c r="E30" s="193" t="s">
        <v>621</v>
      </c>
      <c r="F30" s="197" t="s">
        <v>620</v>
      </c>
      <c r="G30" s="194" t="s">
        <v>664</v>
      </c>
    </row>
    <row r="31" spans="1:7" ht="15.75" customHeight="1" x14ac:dyDescent="0.2">
      <c r="A31" s="352"/>
      <c r="B31" s="191" t="s">
        <v>551</v>
      </c>
      <c r="C31" s="178" t="s">
        <v>225</v>
      </c>
      <c r="D31" s="191" t="s">
        <v>636</v>
      </c>
      <c r="E31" s="193" t="s">
        <v>721</v>
      </c>
      <c r="F31" s="197" t="s">
        <v>523</v>
      </c>
      <c r="G31" s="194" t="s">
        <v>82</v>
      </c>
    </row>
    <row r="32" spans="1:7" ht="15.75" customHeight="1" x14ac:dyDescent="0.2">
      <c r="A32" s="352"/>
      <c r="B32" s="191" t="s">
        <v>551</v>
      </c>
      <c r="C32" s="178" t="s">
        <v>566</v>
      </c>
      <c r="D32" s="191" t="s">
        <v>537</v>
      </c>
      <c r="E32" s="193" t="s">
        <v>184</v>
      </c>
      <c r="F32" s="197" t="s">
        <v>637</v>
      </c>
      <c r="G32" s="194" t="s">
        <v>710</v>
      </c>
    </row>
    <row r="33" spans="1:7" ht="15.75" customHeight="1" x14ac:dyDescent="0.2">
      <c r="A33" s="352"/>
      <c r="B33" s="191" t="s">
        <v>551</v>
      </c>
      <c r="C33" s="178" t="s">
        <v>399</v>
      </c>
      <c r="D33" s="191" t="s">
        <v>537</v>
      </c>
      <c r="E33" s="193" t="s">
        <v>591</v>
      </c>
      <c r="F33" s="197" t="s">
        <v>719</v>
      </c>
      <c r="G33" s="194" t="s">
        <v>710</v>
      </c>
    </row>
    <row r="34" spans="1:7" ht="15.75" customHeight="1" x14ac:dyDescent="0.2">
      <c r="A34" s="353"/>
      <c r="B34" s="191" t="s">
        <v>551</v>
      </c>
      <c r="C34" s="178" t="s">
        <v>717</v>
      </c>
      <c r="D34" s="191" t="s">
        <v>537</v>
      </c>
      <c r="E34" s="193" t="s">
        <v>716</v>
      </c>
      <c r="F34" s="197" t="s">
        <v>715</v>
      </c>
      <c r="G34" s="194" t="s">
        <v>710</v>
      </c>
    </row>
  </sheetData>
  <customSheetViews>
    <customSheetView guid="{1063ECEF-C173-47D0-97AB-460E9FD2F30A}" showPageBreaks="1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printArea="1">
      <selection activeCell="C24" sqref="C24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printArea="1" view="pageBreakPreview">
      <selection activeCell="C24" sqref="C24"/>
      <pageMargins left="0.78740157480314965" right="0.78740157480314965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B12C10F6-D778-41E9-8AB8-DA38D33E3FE6}" scale="60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  <customSheetView guid="{75E9111E-2213-AC4F-8AAB-9D1648DDCBF9}" showPageBreaks="1" showGridLines="0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F08EF5F2-6A72-B948-8096-EE239DEE0301}" showGridLines="0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A8645DCB-D572-6944-B13B-8DC13BB111CA}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selection activeCell="C24" sqref="C24"/>
      <pageMargins left="0.78740157480314965" right="0.78740157480314965" top="0.59055118110236227" bottom="0.59055118110236227" header="0.51181102362204722" footer="0.51181102362204722"/>
      <pageSetup paperSize="9" orientation="landscape" r:id="rId8"/>
      <headerFooter alignWithMargins="0"/>
    </customSheetView>
    <customSheetView guid="{E8560C56-3BFF-43E3-BFE2-88FD83A634BD}" showPageBreaks="1" showGridLines="0" printArea="1" view="pageBreakPreview">
      <selection activeCell="C24" sqref="C24"/>
      <pageMargins left="0.78740157480314965" right="0.78740157480314965" top="0.59055118110236227" bottom="0.59055118110236227" header="0.51181102362204722" footer="0.51181102362204722"/>
      <pageSetup paperSize="9" orientation="landscape" r:id="rId9"/>
      <headerFooter alignWithMargins="0"/>
    </customSheetView>
    <customSheetView guid="{BC9EA3EC-B020-094C-BBAF-B8A6749D0A04}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57B261F0-D7B9-974D-93E6-27B09951C272}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76A95D36-BC02-614D-9B02-580F1F25BEC1}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  <customSheetView guid="{A798FD1F-3323-1349-918B-0E45F18CE6EC}" showGridLines="0" printArea="1">
      <selection activeCell="E5" sqref="E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3"/>
      <headerFooter alignWithMargins="0"/>
    </customSheetView>
    <customSheetView guid="{AC13F217-7915-674D-9679-25AF22E59FB8}" showGridLines="0" printArea="1" view="pageBreakPreview">
      <selection activeCell="C24" sqref="C24"/>
      <pageMargins left="0.78740157480314965" right="0.78740157480314965" top="0.59055118110236227" bottom="0.59055118110236227" header="0.51181102362204722" footer="0.51181102362204722"/>
      <pageSetup paperSize="9" orientation="landscape" r:id="rId14"/>
      <headerFooter alignWithMargins="0"/>
    </customSheetView>
  </customSheetViews>
  <mergeCells count="1">
    <mergeCell ref="A2:A34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4"/>
  <sheetViews>
    <sheetView showGridLines="0" view="pageBreakPreview" zoomScaleSheetLayoutView="100" workbookViewId="0"/>
  </sheetViews>
  <sheetFormatPr defaultColWidth="9" defaultRowHeight="15.75" customHeight="1" x14ac:dyDescent="0.2"/>
  <cols>
    <col min="1" max="1" width="6.6640625" style="1" customWidth="1"/>
    <col min="2" max="2" width="14.44140625" style="1" customWidth="1"/>
    <col min="3" max="3" width="27.77734375" style="1" customWidth="1"/>
    <col min="4" max="4" width="6.6640625" style="2" customWidth="1"/>
    <col min="5" max="6" width="25.5546875" style="1" customWidth="1"/>
    <col min="7" max="7" width="22.21875" style="28" customWidth="1"/>
    <col min="8" max="9" width="9" style="1" bestFit="1"/>
    <col min="10" max="10" width="20.109375" style="1" customWidth="1"/>
    <col min="11" max="16384" width="9" style="1"/>
  </cols>
  <sheetData>
    <row r="1" spans="1:10" s="2" customFormat="1" ht="15.75" customHeight="1" x14ac:dyDescent="0.2">
      <c r="A1" s="100" t="s">
        <v>102</v>
      </c>
      <c r="B1" s="191" t="s">
        <v>596</v>
      </c>
      <c r="C1" s="191" t="s">
        <v>59</v>
      </c>
      <c r="D1" s="191" t="s">
        <v>66</v>
      </c>
      <c r="E1" s="191" t="s">
        <v>595</v>
      </c>
      <c r="F1" s="191" t="s">
        <v>592</v>
      </c>
      <c r="G1" s="191" t="s">
        <v>203</v>
      </c>
    </row>
    <row r="2" spans="1:10" ht="15.75" customHeight="1" x14ac:dyDescent="0.2">
      <c r="A2" s="263" t="s">
        <v>641</v>
      </c>
      <c r="B2" s="191" t="s">
        <v>551</v>
      </c>
      <c r="C2" s="178" t="s">
        <v>712</v>
      </c>
      <c r="D2" s="191" t="s">
        <v>537</v>
      </c>
      <c r="E2" s="193" t="s">
        <v>58</v>
      </c>
      <c r="F2" s="197" t="s">
        <v>87</v>
      </c>
      <c r="G2" s="194" t="s">
        <v>710</v>
      </c>
      <c r="J2" s="181"/>
    </row>
    <row r="3" spans="1:10" ht="15.75" customHeight="1" x14ac:dyDescent="0.2">
      <c r="A3" s="263"/>
      <c r="B3" s="191" t="s">
        <v>551</v>
      </c>
      <c r="C3" s="178" t="s">
        <v>709</v>
      </c>
      <c r="D3" s="191" t="s">
        <v>537</v>
      </c>
      <c r="E3" s="193" t="s">
        <v>708</v>
      </c>
      <c r="F3" s="197" t="s">
        <v>192</v>
      </c>
      <c r="G3" s="194" t="s">
        <v>705</v>
      </c>
    </row>
    <row r="4" spans="1:10" ht="15.75" customHeight="1" x14ac:dyDescent="0.2">
      <c r="A4" s="263"/>
      <c r="B4" s="191" t="s">
        <v>551</v>
      </c>
      <c r="C4" s="178" t="s">
        <v>33</v>
      </c>
      <c r="D4" s="191" t="s">
        <v>697</v>
      </c>
      <c r="E4" s="178" t="s">
        <v>532</v>
      </c>
      <c r="F4" s="199" t="s">
        <v>628</v>
      </c>
      <c r="G4" s="194" t="s">
        <v>704</v>
      </c>
    </row>
    <row r="5" spans="1:10" ht="15.75" customHeight="1" x14ac:dyDescent="0.2">
      <c r="A5" s="263"/>
      <c r="B5" s="191" t="s">
        <v>551</v>
      </c>
      <c r="C5" s="178" t="s">
        <v>543</v>
      </c>
      <c r="D5" s="191" t="s">
        <v>703</v>
      </c>
      <c r="E5" s="193" t="s">
        <v>701</v>
      </c>
      <c r="F5" s="197" t="s">
        <v>68</v>
      </c>
      <c r="G5" s="194" t="s">
        <v>158</v>
      </c>
    </row>
    <row r="6" spans="1:10" ht="15.75" customHeight="1" x14ac:dyDescent="0.2">
      <c r="A6" s="263"/>
      <c r="B6" s="191" t="s">
        <v>551</v>
      </c>
      <c r="C6" s="178" t="s">
        <v>80</v>
      </c>
      <c r="D6" s="191" t="s">
        <v>700</v>
      </c>
      <c r="E6" s="193" t="s">
        <v>25</v>
      </c>
      <c r="F6" s="197" t="s">
        <v>523</v>
      </c>
      <c r="G6" s="194" t="s">
        <v>348</v>
      </c>
    </row>
    <row r="7" spans="1:10" ht="15.75" customHeight="1" x14ac:dyDescent="0.2">
      <c r="A7" s="263"/>
      <c r="B7" s="191" t="s">
        <v>687</v>
      </c>
      <c r="C7" s="178" t="s">
        <v>698</v>
      </c>
      <c r="D7" s="191" t="s">
        <v>697</v>
      </c>
      <c r="E7" s="178" t="s">
        <v>532</v>
      </c>
      <c r="F7" s="197" t="s">
        <v>168</v>
      </c>
      <c r="G7" s="194" t="s">
        <v>515</v>
      </c>
    </row>
    <row r="8" spans="1:10" ht="15.75" customHeight="1" x14ac:dyDescent="0.2">
      <c r="A8" s="263"/>
      <c r="B8" s="191" t="s">
        <v>687</v>
      </c>
      <c r="C8" s="178" t="s">
        <v>696</v>
      </c>
      <c r="D8" s="191" t="s">
        <v>614</v>
      </c>
      <c r="E8" s="193" t="s">
        <v>693</v>
      </c>
      <c r="F8" s="197" t="s">
        <v>119</v>
      </c>
      <c r="G8" s="194" t="s">
        <v>515</v>
      </c>
    </row>
    <row r="9" spans="1:10" ht="15.75" customHeight="1" x14ac:dyDescent="0.2">
      <c r="A9" s="263"/>
      <c r="B9" s="191" t="s">
        <v>687</v>
      </c>
      <c r="C9" s="178" t="s">
        <v>692</v>
      </c>
      <c r="D9" s="191" t="s">
        <v>536</v>
      </c>
      <c r="E9" s="195" t="s">
        <v>691</v>
      </c>
      <c r="F9" s="197" t="s">
        <v>23</v>
      </c>
      <c r="G9" s="194" t="s">
        <v>515</v>
      </c>
    </row>
    <row r="10" spans="1:10" ht="15.75" customHeight="1" x14ac:dyDescent="0.2">
      <c r="A10" s="263"/>
      <c r="B10" s="191" t="s">
        <v>687</v>
      </c>
      <c r="C10" s="178" t="s">
        <v>690</v>
      </c>
      <c r="D10" s="191" t="s">
        <v>689</v>
      </c>
      <c r="E10" s="193" t="s">
        <v>58</v>
      </c>
      <c r="F10" s="197" t="s">
        <v>87</v>
      </c>
      <c r="G10" s="194" t="s">
        <v>329</v>
      </c>
    </row>
    <row r="11" spans="1:10" ht="15.75" customHeight="1" x14ac:dyDescent="0.2">
      <c r="A11" s="263"/>
      <c r="B11" s="191" t="s">
        <v>687</v>
      </c>
      <c r="C11" s="178" t="s">
        <v>54</v>
      </c>
      <c r="D11" s="191" t="s">
        <v>536</v>
      </c>
      <c r="E11" s="193" t="s">
        <v>58</v>
      </c>
      <c r="F11" s="197" t="s">
        <v>87</v>
      </c>
      <c r="G11" s="194" t="s">
        <v>329</v>
      </c>
    </row>
    <row r="12" spans="1:10" ht="15.75" customHeight="1" x14ac:dyDescent="0.2">
      <c r="A12" s="263"/>
      <c r="B12" s="191" t="s">
        <v>687</v>
      </c>
      <c r="C12" s="178" t="s">
        <v>688</v>
      </c>
      <c r="D12" s="191" t="s">
        <v>614</v>
      </c>
      <c r="E12" s="195" t="s">
        <v>610</v>
      </c>
      <c r="F12" s="197" t="s">
        <v>608</v>
      </c>
      <c r="G12" s="194" t="s">
        <v>329</v>
      </c>
    </row>
    <row r="13" spans="1:10" ht="15.75" customHeight="1" x14ac:dyDescent="0.2">
      <c r="A13" s="263"/>
      <c r="B13" s="191" t="s">
        <v>687</v>
      </c>
      <c r="C13" s="178" t="s">
        <v>290</v>
      </c>
      <c r="D13" s="191" t="s">
        <v>686</v>
      </c>
      <c r="E13" s="195" t="s">
        <v>685</v>
      </c>
      <c r="F13" s="197" t="s">
        <v>661</v>
      </c>
      <c r="G13" s="194" t="s">
        <v>677</v>
      </c>
    </row>
    <row r="14" spans="1:10" ht="15.75" customHeight="1" x14ac:dyDescent="0.2">
      <c r="A14" s="263"/>
      <c r="B14" s="191" t="s">
        <v>671</v>
      </c>
      <c r="C14" s="178" t="s">
        <v>683</v>
      </c>
      <c r="D14" s="191" t="s">
        <v>444</v>
      </c>
      <c r="E14" s="195" t="s">
        <v>680</v>
      </c>
      <c r="F14" s="197" t="s">
        <v>678</v>
      </c>
      <c r="G14" s="194" t="s">
        <v>677</v>
      </c>
    </row>
    <row r="15" spans="1:10" ht="15.75" customHeight="1" x14ac:dyDescent="0.2">
      <c r="A15" s="263"/>
      <c r="B15" s="191" t="s">
        <v>671</v>
      </c>
      <c r="C15" s="178" t="s">
        <v>137</v>
      </c>
      <c r="D15" s="191" t="s">
        <v>444</v>
      </c>
      <c r="E15" s="195" t="s">
        <v>621</v>
      </c>
      <c r="F15" s="197" t="s">
        <v>620</v>
      </c>
      <c r="G15" s="194" t="s">
        <v>672</v>
      </c>
    </row>
    <row r="16" spans="1:10" ht="15.75" customHeight="1" x14ac:dyDescent="0.2">
      <c r="A16" s="263"/>
      <c r="B16" s="191" t="s">
        <v>671</v>
      </c>
      <c r="C16" s="178" t="s">
        <v>95</v>
      </c>
      <c r="D16" s="191" t="s">
        <v>444</v>
      </c>
      <c r="E16" s="195" t="s">
        <v>146</v>
      </c>
      <c r="F16" s="197" t="s">
        <v>674</v>
      </c>
      <c r="G16" s="194" t="s">
        <v>672</v>
      </c>
    </row>
    <row r="17" spans="1:7" ht="15.75" customHeight="1" x14ac:dyDescent="0.2">
      <c r="A17" s="263"/>
      <c r="B17" s="191" t="s">
        <v>671</v>
      </c>
      <c r="C17" s="178" t="s">
        <v>72</v>
      </c>
      <c r="D17" s="191" t="s">
        <v>444</v>
      </c>
      <c r="E17" s="195" t="s">
        <v>12</v>
      </c>
      <c r="F17" s="199" t="s">
        <v>665</v>
      </c>
      <c r="G17" s="194" t="s">
        <v>664</v>
      </c>
    </row>
    <row r="18" spans="1:7" ht="15.75" customHeight="1" x14ac:dyDescent="0.2">
      <c r="A18" s="263"/>
      <c r="B18" s="191" t="s">
        <v>671</v>
      </c>
      <c r="C18" s="178" t="s">
        <v>669</v>
      </c>
      <c r="D18" s="191" t="s">
        <v>668</v>
      </c>
      <c r="E18" s="195" t="s">
        <v>12</v>
      </c>
      <c r="F18" s="199" t="s">
        <v>665</v>
      </c>
      <c r="G18" s="194" t="s">
        <v>664</v>
      </c>
    </row>
    <row r="19" spans="1:7" ht="15.75" customHeight="1" x14ac:dyDescent="0.2">
      <c r="A19" s="263"/>
      <c r="B19" s="191" t="s">
        <v>249</v>
      </c>
      <c r="C19" s="178" t="s">
        <v>663</v>
      </c>
      <c r="D19" s="191" t="s">
        <v>388</v>
      </c>
      <c r="E19" s="195" t="s">
        <v>646</v>
      </c>
      <c r="F19" s="197" t="s">
        <v>4</v>
      </c>
      <c r="G19" s="194" t="s">
        <v>329</v>
      </c>
    </row>
    <row r="20" spans="1:7" ht="15.75" customHeight="1" x14ac:dyDescent="0.2">
      <c r="A20" s="263"/>
      <c r="B20" s="191" t="s">
        <v>249</v>
      </c>
      <c r="C20" s="178" t="s">
        <v>420</v>
      </c>
      <c r="D20" s="191" t="s">
        <v>364</v>
      </c>
      <c r="E20" s="195" t="s">
        <v>532</v>
      </c>
      <c r="F20" s="197" t="s">
        <v>119</v>
      </c>
      <c r="G20" s="194" t="s">
        <v>329</v>
      </c>
    </row>
    <row r="21" spans="1:7" ht="15.75" customHeight="1" x14ac:dyDescent="0.2">
      <c r="A21" s="263"/>
      <c r="B21" s="191" t="s">
        <v>249</v>
      </c>
      <c r="C21" s="178" t="s">
        <v>660</v>
      </c>
      <c r="D21" s="191" t="s">
        <v>364</v>
      </c>
      <c r="E21" s="193" t="s">
        <v>58</v>
      </c>
      <c r="F21" s="197" t="s">
        <v>87</v>
      </c>
      <c r="G21" s="194" t="s">
        <v>329</v>
      </c>
    </row>
    <row r="22" spans="1:7" ht="15.75" customHeight="1" x14ac:dyDescent="0.2">
      <c r="A22" s="263"/>
      <c r="B22" s="191" t="s">
        <v>784</v>
      </c>
      <c r="C22" s="179" t="s">
        <v>796</v>
      </c>
      <c r="D22" s="200" t="s">
        <v>444</v>
      </c>
      <c r="E22" s="179" t="s">
        <v>18</v>
      </c>
      <c r="F22" s="179" t="s">
        <v>161</v>
      </c>
      <c r="G22" s="194" t="s">
        <v>474</v>
      </c>
    </row>
    <row r="23" spans="1:7" ht="15.75" customHeight="1" x14ac:dyDescent="0.2">
      <c r="A23" s="263"/>
      <c r="B23" s="191" t="s">
        <v>784</v>
      </c>
      <c r="C23" s="178" t="s">
        <v>455</v>
      </c>
      <c r="D23" s="191" t="s">
        <v>790</v>
      </c>
      <c r="E23" s="178" t="s">
        <v>532</v>
      </c>
      <c r="F23" s="178" t="s">
        <v>119</v>
      </c>
      <c r="G23" s="194" t="s">
        <v>164</v>
      </c>
    </row>
    <row r="24" spans="1:7" ht="15.75" customHeight="1" x14ac:dyDescent="0.2">
      <c r="A24" s="263"/>
      <c r="B24" s="191" t="s">
        <v>784</v>
      </c>
      <c r="C24" s="178" t="s">
        <v>794</v>
      </c>
      <c r="D24" s="191" t="s">
        <v>790</v>
      </c>
      <c r="E24" s="178" t="s">
        <v>532</v>
      </c>
      <c r="F24" s="197" t="s">
        <v>119</v>
      </c>
      <c r="G24" s="194" t="s">
        <v>164</v>
      </c>
    </row>
    <row r="25" spans="1:7" ht="15.75" customHeight="1" x14ac:dyDescent="0.2">
      <c r="A25" s="263"/>
      <c r="B25" s="191" t="s">
        <v>784</v>
      </c>
      <c r="C25" s="178" t="s">
        <v>659</v>
      </c>
      <c r="D25" s="191" t="s">
        <v>790</v>
      </c>
      <c r="E25" s="178" t="s">
        <v>532</v>
      </c>
      <c r="F25" s="197" t="s">
        <v>119</v>
      </c>
      <c r="G25" s="194" t="s">
        <v>164</v>
      </c>
    </row>
    <row r="26" spans="1:7" ht="15.75" customHeight="1" x14ac:dyDescent="0.2">
      <c r="A26" s="263"/>
      <c r="B26" s="191" t="s">
        <v>784</v>
      </c>
      <c r="C26" s="178" t="s">
        <v>793</v>
      </c>
      <c r="D26" s="191" t="s">
        <v>791</v>
      </c>
      <c r="E26" s="178" t="s">
        <v>532</v>
      </c>
      <c r="F26" s="197" t="s">
        <v>119</v>
      </c>
      <c r="G26" s="194" t="s">
        <v>672</v>
      </c>
    </row>
    <row r="27" spans="1:7" ht="15.75" customHeight="1" x14ac:dyDescent="0.2">
      <c r="A27" s="263"/>
      <c r="B27" s="191" t="s">
        <v>784</v>
      </c>
      <c r="C27" s="178" t="s">
        <v>202</v>
      </c>
      <c r="D27" s="191" t="s">
        <v>790</v>
      </c>
      <c r="E27" s="178" t="s">
        <v>532</v>
      </c>
      <c r="F27" s="197" t="s">
        <v>523</v>
      </c>
      <c r="G27" s="194" t="s">
        <v>789</v>
      </c>
    </row>
    <row r="28" spans="1:7" ht="15.75" customHeight="1" x14ac:dyDescent="0.2">
      <c r="A28" s="263"/>
      <c r="B28" s="191" t="s">
        <v>784</v>
      </c>
      <c r="C28" s="178" t="s">
        <v>788</v>
      </c>
      <c r="D28" s="191" t="s">
        <v>787</v>
      </c>
      <c r="E28" s="178" t="s">
        <v>532</v>
      </c>
      <c r="F28" s="197" t="s">
        <v>523</v>
      </c>
      <c r="G28" s="194" t="s">
        <v>580</v>
      </c>
    </row>
    <row r="29" spans="1:7" ht="15.75" customHeight="1" x14ac:dyDescent="0.2">
      <c r="A29" s="263"/>
      <c r="B29" s="191" t="s">
        <v>784</v>
      </c>
      <c r="C29" s="178" t="s">
        <v>786</v>
      </c>
      <c r="D29" s="190" t="s">
        <v>785</v>
      </c>
      <c r="E29" s="178" t="s">
        <v>532</v>
      </c>
      <c r="F29" s="197" t="s">
        <v>523</v>
      </c>
      <c r="G29" s="194" t="s">
        <v>580</v>
      </c>
    </row>
    <row r="30" spans="1:7" ht="15.75" customHeight="1" x14ac:dyDescent="0.2">
      <c r="A30" s="263"/>
      <c r="B30" s="191" t="s">
        <v>784</v>
      </c>
      <c r="C30" s="196" t="s">
        <v>259</v>
      </c>
      <c r="D30" s="192" t="s">
        <v>779</v>
      </c>
      <c r="E30" s="178" t="s">
        <v>532</v>
      </c>
      <c r="F30" s="197" t="s">
        <v>523</v>
      </c>
      <c r="G30" s="194" t="s">
        <v>580</v>
      </c>
    </row>
    <row r="31" spans="1:7" ht="15.75" customHeight="1" x14ac:dyDescent="0.2">
      <c r="A31" s="263"/>
      <c r="B31" s="191" t="s">
        <v>784</v>
      </c>
      <c r="C31" s="178" t="s">
        <v>783</v>
      </c>
      <c r="D31" s="191" t="s">
        <v>265</v>
      </c>
      <c r="E31" s="178" t="s">
        <v>532</v>
      </c>
      <c r="F31" s="197" t="s">
        <v>523</v>
      </c>
      <c r="G31" s="194" t="s">
        <v>580</v>
      </c>
    </row>
    <row r="32" spans="1:7" ht="15.75" customHeight="1" x14ac:dyDescent="0.2">
      <c r="A32" s="263"/>
      <c r="B32" s="191" t="s">
        <v>534</v>
      </c>
      <c r="C32" s="178" t="s">
        <v>782</v>
      </c>
      <c r="D32" s="190" t="s">
        <v>408</v>
      </c>
      <c r="E32" s="178" t="s">
        <v>781</v>
      </c>
      <c r="F32" s="197" t="s">
        <v>119</v>
      </c>
      <c r="G32" s="194" t="s">
        <v>294</v>
      </c>
    </row>
    <row r="33" spans="1:7" ht="15.75" customHeight="1" x14ac:dyDescent="0.2">
      <c r="A33" s="20"/>
      <c r="B33" s="70"/>
      <c r="C33" s="25"/>
      <c r="D33" s="20"/>
      <c r="E33" s="15"/>
      <c r="F33" s="25"/>
      <c r="G33" s="180"/>
    </row>
    <row r="34" spans="1:7" ht="15.75" customHeight="1" x14ac:dyDescent="0.2">
      <c r="A34" s="333"/>
      <c r="B34" s="333"/>
      <c r="C34" s="333"/>
      <c r="D34" s="333"/>
      <c r="E34" s="333"/>
      <c r="F34" s="333"/>
      <c r="G34" s="333"/>
    </row>
  </sheetData>
  <customSheetViews>
    <customSheetView guid="{1063ECEF-C173-47D0-97AB-460E9FD2F30A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46D118F4-1245-46F4-999F-CCEEE9677E7D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5EAF48-D8CD-5448-AD18-96BC769A9110}" showPageBreaks="1" showGridLines="0" printArea="1" view="pageBreakPreview">
      <pageMargins left="0.7" right="0.7" top="0.75" bottom="0.75" header="0.3" footer="0.3"/>
      <pageSetup paperSize="9" fitToHeight="0" orientation="landscape" r:id="rId3"/>
      <headerFooter alignWithMargins="0"/>
    </customSheetView>
    <customSheetView guid="{B12C10F6-D778-41E9-8AB8-DA38D33E3FE6}" scale="60" showPageBreaks="1" showGridLines="0" printArea="1" view="pageBreakPreview">
      <pageMargins left="0.7" right="0.7" top="0.75" bottom="0.75" header="0.3" footer="0.3"/>
      <pageSetup paperSize="9" fitToHeight="0" orientation="landscape" r:id="rId4"/>
      <headerFooter alignWithMargins="0"/>
    </customSheetView>
    <customSheetView guid="{75E9111E-2213-AC4F-8AAB-9D1648DDCBF9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F08EF5F2-6A72-B948-8096-EE239DEE0301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A8645DCB-D572-6944-B13B-8DC13BB111CA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pageMargins left="0.7" right="0.7" top="0.75" bottom="0.75" header="0.3" footer="0.3"/>
      <pageSetup paperSize="9" fitToHeight="0" orientation="landscape" r:id="rId8"/>
      <headerFooter alignWithMargins="0"/>
    </customSheetView>
    <customSheetView guid="{E8560C56-3BFF-43E3-BFE2-88FD83A634BD}" showPageBreaks="1" showGridLines="0" printArea="1" view="pageBreakPreview">
      <pageMargins left="0.7" right="0.7" top="0.75" bottom="0.75" header="0.3" footer="0.3"/>
      <pageSetup paperSize="9" fitToHeight="0" orientation="landscape" r:id="rId9"/>
      <headerFooter alignWithMargins="0"/>
    </customSheetView>
    <customSheetView guid="{BC9EA3EC-B020-094C-BBAF-B8A6749D0A04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57B261F0-D7B9-974D-93E6-27B09951C272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76A95D36-BC02-614D-9B02-580F1F25BEC1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A798FD1F-3323-1349-918B-0E45F18CE6EC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AC13F217-7915-674D-9679-25AF22E59FB8}" showGridLines="0" printArea="1" view="pageBreakPreview">
      <pageMargins left="0.7" right="0.7" top="0.75" bottom="0.75" header="0.3" footer="0.3"/>
      <pageSetup paperSize="9" fitToHeight="0" orientation="landscape" r:id="rId14"/>
      <headerFooter alignWithMargins="0"/>
    </customSheetView>
  </customSheetViews>
  <mergeCells count="2">
    <mergeCell ref="A34:G34"/>
    <mergeCell ref="A2:A32"/>
  </mergeCells>
  <phoneticPr fontId="8"/>
  <pageMargins left="0.7" right="0.7" top="0.75" bottom="0.75" header="0.3" footer="0.3"/>
  <pageSetup paperSize="9" fitToHeight="0" orientation="landscape" r:id="rId1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34"/>
  <sheetViews>
    <sheetView showGridLines="0" view="pageBreakPreview" zoomScaleSheetLayoutView="100" workbookViewId="0"/>
  </sheetViews>
  <sheetFormatPr defaultColWidth="9" defaultRowHeight="15.75" customHeight="1" x14ac:dyDescent="0.2"/>
  <cols>
    <col min="1" max="1" width="6.6640625" style="1" customWidth="1"/>
    <col min="2" max="2" width="14.44140625" style="1" customWidth="1"/>
    <col min="3" max="3" width="27.77734375" style="1" customWidth="1"/>
    <col min="4" max="4" width="6.6640625" style="2" customWidth="1"/>
    <col min="5" max="6" width="25.5546875" style="1" customWidth="1"/>
    <col min="7" max="7" width="22.109375" style="1" customWidth="1"/>
    <col min="8" max="8" width="9" style="1" bestFit="1"/>
    <col min="9" max="16384" width="9" style="1"/>
  </cols>
  <sheetData>
    <row r="1" spans="1:7" s="2" customFormat="1" ht="15.75" customHeight="1" x14ac:dyDescent="0.2">
      <c r="A1" s="100" t="s">
        <v>102</v>
      </c>
      <c r="B1" s="191" t="s">
        <v>246</v>
      </c>
      <c r="C1" s="191" t="s">
        <v>59</v>
      </c>
      <c r="D1" s="191" t="s">
        <v>66</v>
      </c>
      <c r="E1" s="191" t="s">
        <v>595</v>
      </c>
      <c r="F1" s="191" t="s">
        <v>592</v>
      </c>
      <c r="G1" s="191" t="s">
        <v>203</v>
      </c>
    </row>
    <row r="2" spans="1:7" ht="15.75" customHeight="1" x14ac:dyDescent="0.2">
      <c r="A2" s="319" t="s">
        <v>641</v>
      </c>
      <c r="B2" s="191" t="s">
        <v>553</v>
      </c>
      <c r="C2" s="178" t="s">
        <v>431</v>
      </c>
      <c r="D2" s="191" t="s">
        <v>136</v>
      </c>
      <c r="E2" s="178" t="s">
        <v>780</v>
      </c>
      <c r="F2" s="197" t="s">
        <v>600</v>
      </c>
      <c r="G2" s="194" t="s">
        <v>727</v>
      </c>
    </row>
    <row r="3" spans="1:7" ht="15.75" customHeight="1" x14ac:dyDescent="0.2">
      <c r="A3" s="320"/>
      <c r="B3" s="191" t="s">
        <v>553</v>
      </c>
      <c r="C3" s="178" t="s">
        <v>778</v>
      </c>
      <c r="D3" s="191" t="s">
        <v>575</v>
      </c>
      <c r="E3" s="178" t="s">
        <v>532</v>
      </c>
      <c r="F3" s="197" t="s">
        <v>523</v>
      </c>
      <c r="G3" s="194" t="s">
        <v>677</v>
      </c>
    </row>
    <row r="4" spans="1:7" ht="15.75" customHeight="1" x14ac:dyDescent="0.2">
      <c r="A4" s="320"/>
      <c r="B4" s="191" t="s">
        <v>553</v>
      </c>
      <c r="C4" s="178" t="s">
        <v>347</v>
      </c>
      <c r="D4" s="191" t="s">
        <v>108</v>
      </c>
      <c r="E4" s="178" t="s">
        <v>532</v>
      </c>
      <c r="F4" s="197" t="s">
        <v>119</v>
      </c>
      <c r="G4" s="194" t="s">
        <v>776</v>
      </c>
    </row>
    <row r="5" spans="1:7" ht="15.75" customHeight="1" x14ac:dyDescent="0.2">
      <c r="A5" s="320"/>
      <c r="B5" s="191" t="s">
        <v>553</v>
      </c>
      <c r="C5" s="178" t="s">
        <v>769</v>
      </c>
      <c r="D5" s="191" t="s">
        <v>353</v>
      </c>
      <c r="E5" s="178" t="s">
        <v>152</v>
      </c>
      <c r="F5" s="197" t="s">
        <v>775</v>
      </c>
      <c r="G5" s="194" t="s">
        <v>774</v>
      </c>
    </row>
    <row r="6" spans="1:7" ht="15.75" customHeight="1" x14ac:dyDescent="0.2">
      <c r="A6" s="320"/>
      <c r="B6" s="191" t="s">
        <v>553</v>
      </c>
      <c r="C6" s="178" t="s">
        <v>772</v>
      </c>
      <c r="D6" s="191" t="s">
        <v>636</v>
      </c>
      <c r="E6" s="178" t="s">
        <v>666</v>
      </c>
      <c r="F6" s="197" t="s">
        <v>771</v>
      </c>
      <c r="G6" s="194" t="s">
        <v>82</v>
      </c>
    </row>
    <row r="7" spans="1:7" ht="15.75" customHeight="1" x14ac:dyDescent="0.2">
      <c r="A7" s="320"/>
      <c r="B7" s="191" t="s">
        <v>553</v>
      </c>
      <c r="C7" s="178" t="s">
        <v>770</v>
      </c>
      <c r="D7" s="191"/>
      <c r="E7" s="178" t="s">
        <v>532</v>
      </c>
      <c r="F7" s="197" t="s">
        <v>523</v>
      </c>
      <c r="G7" s="194" t="s">
        <v>768</v>
      </c>
    </row>
    <row r="8" spans="1:7" ht="15.75" customHeight="1" x14ac:dyDescent="0.2">
      <c r="A8" s="320"/>
      <c r="B8" s="191" t="s">
        <v>553</v>
      </c>
      <c r="C8" s="178" t="s">
        <v>319</v>
      </c>
      <c r="D8" s="191" t="s">
        <v>686</v>
      </c>
      <c r="E8" s="178" t="s">
        <v>557</v>
      </c>
      <c r="F8" s="197" t="s">
        <v>119</v>
      </c>
      <c r="G8" s="194" t="s">
        <v>767</v>
      </c>
    </row>
    <row r="9" spans="1:7" ht="15.75" customHeight="1" x14ac:dyDescent="0.2">
      <c r="A9" s="320"/>
      <c r="B9" s="191" t="s">
        <v>553</v>
      </c>
      <c r="C9" s="178" t="s">
        <v>698</v>
      </c>
      <c r="D9" s="191" t="s">
        <v>149</v>
      </c>
      <c r="E9" s="178" t="s">
        <v>298</v>
      </c>
      <c r="F9" s="197" t="s">
        <v>583</v>
      </c>
      <c r="G9" s="194" t="s">
        <v>165</v>
      </c>
    </row>
    <row r="10" spans="1:7" ht="15.75" customHeight="1" x14ac:dyDescent="0.2">
      <c r="A10" s="320"/>
      <c r="B10" s="191" t="s">
        <v>553</v>
      </c>
      <c r="C10" s="198" t="s">
        <v>766</v>
      </c>
      <c r="D10" s="191" t="s">
        <v>764</v>
      </c>
      <c r="E10" s="178" t="s">
        <v>762</v>
      </c>
      <c r="F10" s="197" t="s">
        <v>231</v>
      </c>
      <c r="G10" s="194" t="s">
        <v>761</v>
      </c>
    </row>
    <row r="11" spans="1:7" ht="15.75" customHeight="1" x14ac:dyDescent="0.2">
      <c r="A11" s="320"/>
      <c r="B11" s="191" t="s">
        <v>553</v>
      </c>
      <c r="C11" s="178" t="s">
        <v>190</v>
      </c>
      <c r="D11" s="191" t="s">
        <v>537</v>
      </c>
      <c r="E11" s="178" t="s">
        <v>532</v>
      </c>
      <c r="F11" s="197" t="s">
        <v>760</v>
      </c>
      <c r="G11" s="194" t="s">
        <v>624</v>
      </c>
    </row>
    <row r="12" spans="1:7" ht="15.75" customHeight="1" x14ac:dyDescent="0.2">
      <c r="A12" s="320"/>
      <c r="B12" s="191" t="s">
        <v>553</v>
      </c>
      <c r="C12" s="178" t="s">
        <v>759</v>
      </c>
      <c r="D12" s="191" t="s">
        <v>388</v>
      </c>
      <c r="E12" s="178" t="s">
        <v>12</v>
      </c>
      <c r="F12" s="197" t="s">
        <v>628</v>
      </c>
      <c r="G12" s="194" t="s">
        <v>758</v>
      </c>
    </row>
    <row r="13" spans="1:7" ht="15.75" customHeight="1" x14ac:dyDescent="0.2">
      <c r="A13" s="320"/>
      <c r="B13" s="191" t="s">
        <v>581</v>
      </c>
      <c r="C13" s="178" t="s">
        <v>476</v>
      </c>
      <c r="D13" s="191"/>
      <c r="E13" s="178" t="s">
        <v>844</v>
      </c>
      <c r="F13" s="197" t="s">
        <v>182</v>
      </c>
      <c r="G13" s="194" t="s">
        <v>756</v>
      </c>
    </row>
    <row r="14" spans="1:7" ht="15.75" customHeight="1" x14ac:dyDescent="0.2">
      <c r="A14" s="320"/>
      <c r="B14" s="191" t="s">
        <v>581</v>
      </c>
      <c r="C14" s="178" t="s">
        <v>755</v>
      </c>
      <c r="D14" s="191"/>
      <c r="E14" s="178" t="s">
        <v>598</v>
      </c>
      <c r="F14" s="197" t="s">
        <v>221</v>
      </c>
      <c r="G14" s="194" t="s">
        <v>754</v>
      </c>
    </row>
    <row r="15" spans="1:7" ht="15.75" customHeight="1" x14ac:dyDescent="0.2">
      <c r="A15" s="320"/>
      <c r="B15" s="191" t="s">
        <v>581</v>
      </c>
      <c r="C15" s="178" t="s">
        <v>753</v>
      </c>
      <c r="D15" s="191"/>
      <c r="E15" s="178" t="s">
        <v>391</v>
      </c>
      <c r="F15" s="197" t="s">
        <v>127</v>
      </c>
      <c r="G15" s="194" t="s">
        <v>750</v>
      </c>
    </row>
    <row r="16" spans="1:7" ht="15.75" customHeight="1" x14ac:dyDescent="0.2">
      <c r="A16" s="320"/>
      <c r="B16" s="191" t="s">
        <v>581</v>
      </c>
      <c r="C16" s="178" t="s">
        <v>643</v>
      </c>
      <c r="D16" s="191"/>
      <c r="E16" s="178" t="s">
        <v>572</v>
      </c>
      <c r="F16" s="178" t="s">
        <v>749</v>
      </c>
      <c r="G16" s="194" t="s">
        <v>228</v>
      </c>
    </row>
    <row r="17" spans="1:7" ht="15.75" customHeight="1" x14ac:dyDescent="0.2">
      <c r="A17" s="320"/>
      <c r="B17" s="191" t="s">
        <v>581</v>
      </c>
      <c r="C17" s="178" t="s">
        <v>748</v>
      </c>
      <c r="D17" s="191"/>
      <c r="E17" s="178" t="s">
        <v>298</v>
      </c>
      <c r="F17" s="178" t="s">
        <v>583</v>
      </c>
      <c r="G17" s="194" t="s">
        <v>747</v>
      </c>
    </row>
    <row r="18" spans="1:7" ht="15.75" customHeight="1" x14ac:dyDescent="0.2">
      <c r="A18" s="320"/>
      <c r="B18" s="191" t="s">
        <v>14</v>
      </c>
      <c r="C18" s="178" t="s">
        <v>746</v>
      </c>
      <c r="D18" s="191"/>
      <c r="E18" s="178" t="s">
        <v>512</v>
      </c>
      <c r="F18" s="178" t="s">
        <v>119</v>
      </c>
      <c r="G18" s="194" t="s">
        <v>515</v>
      </c>
    </row>
    <row r="19" spans="1:7" ht="15.75" customHeight="1" x14ac:dyDescent="0.2">
      <c r="A19" s="320"/>
      <c r="B19" s="191" t="s">
        <v>14</v>
      </c>
      <c r="C19" s="178" t="s">
        <v>103</v>
      </c>
      <c r="D19" s="191"/>
      <c r="E19" s="178" t="s">
        <v>744</v>
      </c>
      <c r="F19" s="178" t="s">
        <v>523</v>
      </c>
      <c r="G19" s="194" t="s">
        <v>515</v>
      </c>
    </row>
    <row r="20" spans="1:7" ht="15.75" customHeight="1" x14ac:dyDescent="0.2">
      <c r="A20" s="320"/>
      <c r="B20" s="191" t="s">
        <v>14</v>
      </c>
      <c r="C20" s="178" t="s">
        <v>741</v>
      </c>
      <c r="D20" s="191"/>
      <c r="E20" s="178" t="s">
        <v>287</v>
      </c>
      <c r="F20" s="178" t="s">
        <v>119</v>
      </c>
      <c r="G20" s="194" t="s">
        <v>515</v>
      </c>
    </row>
    <row r="21" spans="1:7" ht="15.75" customHeight="1" x14ac:dyDescent="0.2">
      <c r="A21" s="320"/>
      <c r="B21" s="191" t="s">
        <v>14</v>
      </c>
      <c r="C21" s="178" t="s">
        <v>740</v>
      </c>
      <c r="D21" s="191"/>
      <c r="E21" s="178" t="s">
        <v>738</v>
      </c>
      <c r="F21" s="178" t="s">
        <v>523</v>
      </c>
      <c r="G21" s="194" t="s">
        <v>515</v>
      </c>
    </row>
    <row r="22" spans="1:7" ht="15.75" customHeight="1" x14ac:dyDescent="0.2">
      <c r="A22" s="320"/>
      <c r="B22" s="191" t="s">
        <v>14</v>
      </c>
      <c r="C22" s="178" t="s">
        <v>737</v>
      </c>
      <c r="D22" s="191"/>
      <c r="E22" s="178" t="s">
        <v>287</v>
      </c>
      <c r="F22" s="178" t="s">
        <v>119</v>
      </c>
      <c r="G22" s="194" t="s">
        <v>515</v>
      </c>
    </row>
    <row r="23" spans="1:7" ht="15.75" customHeight="1" x14ac:dyDescent="0.2">
      <c r="A23" s="320"/>
      <c r="B23" s="191" t="s">
        <v>14</v>
      </c>
      <c r="C23" s="178" t="s">
        <v>838</v>
      </c>
      <c r="D23" s="191"/>
      <c r="E23" s="193" t="s">
        <v>491</v>
      </c>
      <c r="F23" s="178" t="s">
        <v>168</v>
      </c>
      <c r="G23" s="194" t="s">
        <v>515</v>
      </c>
    </row>
    <row r="24" spans="1:7" ht="15.75" customHeight="1" x14ac:dyDescent="0.2">
      <c r="A24" s="320"/>
      <c r="B24" s="191" t="s">
        <v>14</v>
      </c>
      <c r="C24" s="178" t="s">
        <v>745</v>
      </c>
      <c r="D24" s="191"/>
      <c r="E24" s="193" t="s">
        <v>679</v>
      </c>
      <c r="F24" s="178" t="s">
        <v>828</v>
      </c>
      <c r="G24" s="194" t="s">
        <v>515</v>
      </c>
    </row>
    <row r="25" spans="1:7" ht="15.75" customHeight="1" x14ac:dyDescent="0.2">
      <c r="A25" s="320"/>
      <c r="B25" s="191" t="s">
        <v>14</v>
      </c>
      <c r="C25" s="178" t="s">
        <v>792</v>
      </c>
      <c r="D25" s="191"/>
      <c r="E25" s="193" t="s">
        <v>837</v>
      </c>
      <c r="F25" s="178" t="s">
        <v>119</v>
      </c>
      <c r="G25" s="194" t="s">
        <v>515</v>
      </c>
    </row>
    <row r="26" spans="1:7" ht="15.75" customHeight="1" x14ac:dyDescent="0.2">
      <c r="A26" s="320"/>
      <c r="B26" s="191" t="s">
        <v>14</v>
      </c>
      <c r="C26" s="178" t="s">
        <v>836</v>
      </c>
      <c r="D26" s="191"/>
      <c r="E26" s="193" t="s">
        <v>565</v>
      </c>
      <c r="F26" s="178" t="s">
        <v>828</v>
      </c>
      <c r="G26" s="194" t="s">
        <v>515</v>
      </c>
    </row>
    <row r="27" spans="1:7" ht="16.5" customHeight="1" x14ac:dyDescent="0.2">
      <c r="A27" s="320"/>
      <c r="B27" s="191" t="s">
        <v>14</v>
      </c>
      <c r="C27" s="178" t="s">
        <v>676</v>
      </c>
      <c r="D27" s="191"/>
      <c r="E27" s="193" t="s">
        <v>845</v>
      </c>
      <c r="F27" s="178" t="s">
        <v>603</v>
      </c>
      <c r="G27" s="194" t="s">
        <v>515</v>
      </c>
    </row>
    <row r="28" spans="1:7" ht="15.75" customHeight="1" x14ac:dyDescent="0.2">
      <c r="A28" s="320"/>
      <c r="B28" s="191" t="s">
        <v>14</v>
      </c>
      <c r="C28" s="178" t="s">
        <v>181</v>
      </c>
      <c r="D28" s="191"/>
      <c r="E28" s="193" t="s">
        <v>552</v>
      </c>
      <c r="F28" s="178" t="s">
        <v>523</v>
      </c>
      <c r="G28" s="194" t="s">
        <v>515</v>
      </c>
    </row>
    <row r="29" spans="1:7" ht="15.75" customHeight="1" x14ac:dyDescent="0.2">
      <c r="A29" s="320"/>
      <c r="B29" s="191" t="s">
        <v>14</v>
      </c>
      <c r="C29" s="178" t="s">
        <v>835</v>
      </c>
      <c r="D29" s="191"/>
      <c r="E29" s="193" t="s">
        <v>435</v>
      </c>
      <c r="F29" s="178" t="s">
        <v>119</v>
      </c>
      <c r="G29" s="194" t="s">
        <v>515</v>
      </c>
    </row>
    <row r="30" spans="1:7" ht="15.75" customHeight="1" x14ac:dyDescent="0.2">
      <c r="A30" s="320"/>
      <c r="B30" s="191" t="s">
        <v>14</v>
      </c>
      <c r="C30" s="178" t="s">
        <v>833</v>
      </c>
      <c r="D30" s="191" t="s">
        <v>636</v>
      </c>
      <c r="E30" s="193" t="s">
        <v>722</v>
      </c>
      <c r="F30" s="178" t="s">
        <v>282</v>
      </c>
      <c r="G30" s="194" t="s">
        <v>329</v>
      </c>
    </row>
    <row r="31" spans="1:7" ht="15.75" customHeight="1" x14ac:dyDescent="0.2">
      <c r="A31" s="320"/>
      <c r="B31" s="191" t="s">
        <v>14</v>
      </c>
      <c r="C31" s="178" t="s">
        <v>832</v>
      </c>
      <c r="D31" s="191" t="s">
        <v>636</v>
      </c>
      <c r="E31" s="193" t="s">
        <v>561</v>
      </c>
      <c r="F31" s="178" t="s">
        <v>327</v>
      </c>
      <c r="G31" s="194" t="s">
        <v>164</v>
      </c>
    </row>
    <row r="32" spans="1:7" ht="15.75" customHeight="1" x14ac:dyDescent="0.2">
      <c r="A32" s="320"/>
      <c r="B32" s="191" t="s">
        <v>14</v>
      </c>
      <c r="C32" s="178" t="s">
        <v>831</v>
      </c>
      <c r="D32" s="191" t="s">
        <v>689</v>
      </c>
      <c r="E32" s="193" t="s">
        <v>5</v>
      </c>
      <c r="F32" s="178" t="s">
        <v>448</v>
      </c>
      <c r="G32" s="194" t="s">
        <v>343</v>
      </c>
    </row>
    <row r="33" spans="1:7" ht="15.75" customHeight="1" x14ac:dyDescent="0.2">
      <c r="A33" s="301"/>
      <c r="B33" s="191" t="s">
        <v>14</v>
      </c>
      <c r="C33" s="178" t="s">
        <v>830</v>
      </c>
      <c r="D33" s="191" t="s">
        <v>636</v>
      </c>
      <c r="E33" s="193" t="s">
        <v>418</v>
      </c>
      <c r="F33" s="178" t="s">
        <v>829</v>
      </c>
      <c r="G33" s="194" t="s">
        <v>827</v>
      </c>
    </row>
    <row r="34" spans="1:7" ht="15.75" customHeight="1" x14ac:dyDescent="0.2">
      <c r="A34" s="354"/>
      <c r="B34" s="354"/>
      <c r="C34" s="354"/>
      <c r="D34" s="354"/>
      <c r="E34" s="354"/>
      <c r="F34" s="354"/>
      <c r="G34" s="354"/>
    </row>
  </sheetData>
  <customSheetViews>
    <customSheetView guid="{1063ECEF-C173-47D0-97AB-460E9FD2F30A}" showPageBreaks="1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46D118F4-1245-46F4-999F-CCEEE9677E7D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pageMargins left="0.7" right="0.7" top="0.75" bottom="0.75" header="0.3" footer="0.3"/>
      <pageSetup paperSize="9" orientation="landscape" r:id="rId3"/>
      <headerFooter alignWithMargins="0"/>
    </customSheetView>
    <customSheetView guid="{B12C10F6-D778-41E9-8AB8-DA38D33E3FE6}" scale="85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75E9111E-2213-AC4F-8AAB-9D1648DDCBF9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F08EF5F2-6A72-B948-8096-EE239DEE0301}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A8645DCB-D572-6944-B13B-8DC13BB111CA}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DBAD1FFC-E8B6-46DF-B96B-4DA90E1986E1}" scale="85" showPageBreaks="1" showGridLines="0" fitToPage="1" printArea="1" view="pageBreakPreview">
      <pageMargins left="0.7" right="0.7" top="0.75" bottom="0.75" header="0.3" footer="0.3"/>
      <pageSetup paperSize="9" orientation="landscape" r:id="rId8"/>
      <headerFooter alignWithMargins="0"/>
    </customSheetView>
    <customSheetView guid="{E8560C56-3BFF-43E3-BFE2-88FD83A634BD}" showPageBreaks="1" showGridLines="0" fitToPage="1" printArea="1" view="pageBreakPreview">
      <pageMargins left="0.7" right="0.7" top="0.75" bottom="0.75" header="0.3" footer="0.3"/>
      <pageSetup paperSize="9" orientation="landscape" r:id="rId9"/>
      <headerFooter alignWithMargins="0"/>
    </customSheetView>
    <customSheetView guid="{BC9EA3EC-B020-094C-BBAF-B8A6749D0A04}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57B261F0-D7B9-974D-93E6-27B09951C272}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76A95D36-BC02-614D-9B02-580F1F25BEC1}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A798FD1F-3323-1349-918B-0E45F18CE6EC}" showGridLines="0" printArea="1">
      <selection activeCell="I21" sqref="I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I21" sqref="I21"/>
      <pageMargins left="0.7" right="0.7" top="0.75" bottom="0.75" header="0.3" footer="0.3"/>
      <pageSetup paperSize="9" orientation="landscape" r:id="rId14"/>
      <headerFooter alignWithMargins="0"/>
    </customSheetView>
  </customSheetViews>
  <mergeCells count="2">
    <mergeCell ref="A34:G34"/>
    <mergeCell ref="A2:A33"/>
  </mergeCells>
  <phoneticPr fontId="8"/>
  <pageMargins left="0.7" right="0.7" top="0.75" bottom="0.75" header="0.3" footer="0.3"/>
  <pageSetup paperSize="9" orientation="landscape" r:id="rId1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7E12-3AAE-4C68-93B7-EEBED72AC099}">
  <sheetPr>
    <pageSetUpPr fitToPage="1"/>
  </sheetPr>
  <dimension ref="A1:O58"/>
  <sheetViews>
    <sheetView showGridLines="0" view="pageBreakPreview" zoomScaleSheetLayoutView="100" workbookViewId="0"/>
  </sheetViews>
  <sheetFormatPr defaultColWidth="9" defaultRowHeight="10.8" x14ac:dyDescent="0.2"/>
  <cols>
    <col min="1" max="2" width="9.33203125" style="203" customWidth="1"/>
    <col min="3" max="3" width="7.88671875" style="204" customWidth="1"/>
    <col min="4" max="4" width="7.88671875" style="205" customWidth="1"/>
    <col min="5" max="5" width="7.88671875" style="203" customWidth="1"/>
    <col min="6" max="6" width="7.88671875" style="206" customWidth="1"/>
    <col min="7" max="7" width="8.109375" style="203" customWidth="1"/>
    <col min="8" max="8" width="8.109375" style="205" customWidth="1"/>
    <col min="9" max="11" width="8.109375" style="203" customWidth="1"/>
    <col min="12" max="12" width="8.109375" style="206" customWidth="1"/>
    <col min="13" max="15" width="8.109375" style="203" customWidth="1"/>
    <col min="16" max="29" width="10" style="203" customWidth="1"/>
    <col min="30" max="16384" width="9" style="203"/>
  </cols>
  <sheetData>
    <row r="1" spans="1:15" ht="18.75" customHeight="1" x14ac:dyDescent="0.2">
      <c r="A1" s="202" t="s">
        <v>937</v>
      </c>
      <c r="L1" s="207"/>
      <c r="M1" s="208"/>
    </row>
    <row r="2" spans="1:15" ht="12" x14ac:dyDescent="0.2">
      <c r="A2" s="209"/>
      <c r="B2" s="209"/>
      <c r="C2" s="210"/>
      <c r="D2" s="211"/>
      <c r="E2" s="209"/>
      <c r="F2" s="212"/>
      <c r="G2" s="209"/>
      <c r="H2" s="211"/>
      <c r="I2" s="209"/>
      <c r="J2" s="209"/>
      <c r="K2" s="209"/>
      <c r="L2" s="227"/>
      <c r="M2" s="232"/>
      <c r="N2" s="209"/>
      <c r="O2" s="232" t="s">
        <v>113</v>
      </c>
    </row>
    <row r="3" spans="1:15" ht="15" customHeight="1" x14ac:dyDescent="0.2">
      <c r="A3" s="250" t="s">
        <v>312</v>
      </c>
      <c r="B3" s="250" t="s">
        <v>847</v>
      </c>
      <c r="C3" s="250" t="s">
        <v>857</v>
      </c>
      <c r="D3" s="250"/>
      <c r="E3" s="250"/>
      <c r="F3" s="250" t="s">
        <v>850</v>
      </c>
      <c r="G3" s="250" t="s">
        <v>809</v>
      </c>
      <c r="H3" s="250"/>
      <c r="I3" s="250"/>
      <c r="J3" s="250"/>
      <c r="K3" s="250"/>
      <c r="L3" s="250"/>
      <c r="M3" s="250"/>
      <c r="N3" s="250"/>
      <c r="O3" s="250" t="s">
        <v>724</v>
      </c>
    </row>
    <row r="4" spans="1:15" ht="15" customHeight="1" x14ac:dyDescent="0.2">
      <c r="A4" s="250"/>
      <c r="B4" s="250"/>
      <c r="C4" s="216" t="s">
        <v>853</v>
      </c>
      <c r="D4" s="216" t="s">
        <v>45</v>
      </c>
      <c r="E4" s="216" t="s">
        <v>15</v>
      </c>
      <c r="F4" s="250"/>
      <c r="G4" s="233" t="s">
        <v>853</v>
      </c>
      <c r="H4" s="233" t="s">
        <v>45</v>
      </c>
      <c r="I4" s="216" t="s">
        <v>15</v>
      </c>
      <c r="J4" s="216" t="s">
        <v>858</v>
      </c>
      <c r="K4" s="216" t="s">
        <v>411</v>
      </c>
      <c r="L4" s="216" t="s">
        <v>859</v>
      </c>
      <c r="M4" s="216" t="s">
        <v>358</v>
      </c>
      <c r="N4" s="216" t="s">
        <v>345</v>
      </c>
      <c r="O4" s="250"/>
    </row>
    <row r="5" spans="1:15" s="223" customFormat="1" ht="15" customHeight="1" x14ac:dyDescent="0.2">
      <c r="A5" s="218" t="s">
        <v>653</v>
      </c>
      <c r="B5" s="219">
        <v>16</v>
      </c>
      <c r="C5" s="219">
        <v>4685</v>
      </c>
      <c r="D5" s="219">
        <v>2433</v>
      </c>
      <c r="E5" s="219">
        <v>2252</v>
      </c>
      <c r="F5" s="219">
        <v>212</v>
      </c>
      <c r="G5" s="219">
        <v>346</v>
      </c>
      <c r="H5" s="219">
        <v>118</v>
      </c>
      <c r="I5" s="219">
        <v>228</v>
      </c>
      <c r="J5" s="219">
        <v>16</v>
      </c>
      <c r="K5" s="219">
        <v>17</v>
      </c>
      <c r="L5" s="219">
        <v>266</v>
      </c>
      <c r="M5" s="219">
        <v>17</v>
      </c>
      <c r="N5" s="219">
        <v>23</v>
      </c>
      <c r="O5" s="219">
        <v>37</v>
      </c>
    </row>
    <row r="6" spans="1:15" s="223" customFormat="1" ht="15" customHeight="1" x14ac:dyDescent="0.2">
      <c r="A6" s="218" t="s">
        <v>854</v>
      </c>
      <c r="B6" s="219">
        <v>16</v>
      </c>
      <c r="C6" s="219">
        <f>SUM(D6:E6)</f>
        <v>4638</v>
      </c>
      <c r="D6" s="219">
        <v>2395</v>
      </c>
      <c r="E6" s="219">
        <v>2243</v>
      </c>
      <c r="F6" s="219">
        <v>219</v>
      </c>
      <c r="G6" s="219">
        <f>SUM(H6:I6)</f>
        <v>354</v>
      </c>
      <c r="H6" s="219">
        <v>121</v>
      </c>
      <c r="I6" s="219">
        <v>233</v>
      </c>
      <c r="J6" s="219">
        <v>16</v>
      </c>
      <c r="K6" s="219">
        <v>17</v>
      </c>
      <c r="L6" s="219">
        <v>274</v>
      </c>
      <c r="M6" s="219">
        <v>18</v>
      </c>
      <c r="N6" s="219">
        <v>21</v>
      </c>
      <c r="O6" s="219">
        <v>39</v>
      </c>
    </row>
    <row r="7" spans="1:15" s="223" customFormat="1" ht="15" customHeight="1" x14ac:dyDescent="0.2">
      <c r="A7" s="218" t="s">
        <v>48</v>
      </c>
      <c r="B7" s="219">
        <v>16</v>
      </c>
      <c r="C7" s="219">
        <f>SUM(D7:E7)</f>
        <v>4634</v>
      </c>
      <c r="D7" s="219">
        <v>2393</v>
      </c>
      <c r="E7" s="219">
        <v>2241</v>
      </c>
      <c r="F7" s="219">
        <v>227</v>
      </c>
      <c r="G7" s="219">
        <f>SUM(H7:I7)</f>
        <v>366</v>
      </c>
      <c r="H7" s="219">
        <v>124</v>
      </c>
      <c r="I7" s="219">
        <v>242</v>
      </c>
      <c r="J7" s="219">
        <v>16</v>
      </c>
      <c r="K7" s="219">
        <v>17</v>
      </c>
      <c r="L7" s="219">
        <v>272</v>
      </c>
      <c r="M7" s="219">
        <v>16</v>
      </c>
      <c r="N7" s="219">
        <v>35</v>
      </c>
      <c r="O7" s="219">
        <v>38</v>
      </c>
    </row>
    <row r="8" spans="1:15" s="223" customFormat="1" ht="15" customHeight="1" x14ac:dyDescent="0.2">
      <c r="A8" s="218" t="s">
        <v>430</v>
      </c>
      <c r="B8" s="219">
        <v>16</v>
      </c>
      <c r="C8" s="219">
        <f>SUM(D8:E8)</f>
        <v>4610</v>
      </c>
      <c r="D8" s="219">
        <v>2375</v>
      </c>
      <c r="E8" s="219">
        <v>2235</v>
      </c>
      <c r="F8" s="219">
        <v>228</v>
      </c>
      <c r="G8" s="219">
        <f>SUM(H8:I8)</f>
        <v>377</v>
      </c>
      <c r="H8" s="219">
        <v>129</v>
      </c>
      <c r="I8" s="219">
        <v>248</v>
      </c>
      <c r="J8" s="219">
        <v>16</v>
      </c>
      <c r="K8" s="219">
        <v>17</v>
      </c>
      <c r="L8" s="219">
        <v>281</v>
      </c>
      <c r="M8" s="219">
        <v>15</v>
      </c>
      <c r="N8" s="219">
        <v>35</v>
      </c>
      <c r="O8" s="219">
        <v>37</v>
      </c>
    </row>
    <row r="9" spans="1:15" s="223" customFormat="1" ht="15" customHeight="1" x14ac:dyDescent="0.2">
      <c r="A9" s="218" t="s">
        <v>714</v>
      </c>
      <c r="B9" s="219">
        <v>15</v>
      </c>
      <c r="C9" s="219">
        <v>4517</v>
      </c>
      <c r="D9" s="219">
        <v>2365</v>
      </c>
      <c r="E9" s="219">
        <v>2152</v>
      </c>
      <c r="F9" s="219">
        <v>217</v>
      </c>
      <c r="G9" s="219">
        <v>355</v>
      </c>
      <c r="H9" s="219">
        <v>120</v>
      </c>
      <c r="I9" s="219">
        <v>235</v>
      </c>
      <c r="J9" s="219">
        <v>15</v>
      </c>
      <c r="K9" s="219">
        <v>16</v>
      </c>
      <c r="L9" s="219">
        <v>282</v>
      </c>
      <c r="M9" s="219">
        <v>16</v>
      </c>
      <c r="N9" s="219">
        <v>14</v>
      </c>
      <c r="O9" s="219">
        <v>39</v>
      </c>
    </row>
    <row r="10" spans="1:15" ht="12" customHeight="1" x14ac:dyDescent="0.2">
      <c r="A10" s="209" t="s">
        <v>707</v>
      </c>
      <c r="B10" s="224"/>
      <c r="C10" s="225"/>
      <c r="D10" s="226"/>
      <c r="E10" s="225"/>
      <c r="F10" s="227"/>
      <c r="G10" s="225"/>
      <c r="H10" s="226"/>
      <c r="I10" s="225"/>
      <c r="J10" s="225"/>
      <c r="K10" s="225"/>
      <c r="L10" s="227"/>
      <c r="M10" s="232"/>
      <c r="N10" s="209"/>
      <c r="O10" s="232" t="s">
        <v>855</v>
      </c>
    </row>
    <row r="11" spans="1:15" ht="15" customHeight="1" x14ac:dyDescent="0.2">
      <c r="B11" s="234"/>
      <c r="C11" s="228"/>
      <c r="D11" s="235"/>
      <c r="E11" s="228"/>
      <c r="F11" s="207"/>
      <c r="G11" s="228"/>
      <c r="H11" s="235"/>
      <c r="I11" s="228"/>
      <c r="J11" s="228"/>
      <c r="K11" s="228"/>
      <c r="L11" s="207"/>
      <c r="M11" s="208"/>
      <c r="O11" s="208"/>
    </row>
    <row r="12" spans="1:15" ht="14.25" customHeight="1" x14ac:dyDescent="0.2"/>
    <row r="13" spans="1:15" ht="14.25" customHeight="1" x14ac:dyDescent="0.2"/>
    <row r="14" spans="1:15" ht="14.25" customHeight="1" x14ac:dyDescent="0.2"/>
    <row r="15" spans="1:15" ht="14.25" customHeight="1" x14ac:dyDescent="0.2">
      <c r="B15" s="236"/>
    </row>
    <row r="16" spans="1:15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</sheetData>
  <mergeCells count="6">
    <mergeCell ref="O3:O4"/>
    <mergeCell ref="A3:A4"/>
    <mergeCell ref="B3:B4"/>
    <mergeCell ref="C3:E3"/>
    <mergeCell ref="F3:F4"/>
    <mergeCell ref="G3:N3"/>
  </mergeCells>
  <phoneticPr fontId="27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40"/>
  <sheetViews>
    <sheetView showGridLines="0" view="pageBreakPreview" zoomScaleSheetLayoutView="100" workbookViewId="0"/>
  </sheetViews>
  <sheetFormatPr defaultColWidth="9" defaultRowHeight="15.75" customHeight="1" x14ac:dyDescent="0.2"/>
  <cols>
    <col min="1" max="1" width="6.6640625" style="1" customWidth="1"/>
    <col min="2" max="2" width="14.44140625" style="1" customWidth="1"/>
    <col min="3" max="3" width="27.5546875" style="1" customWidth="1"/>
    <col min="4" max="4" width="6.6640625" style="2" customWidth="1"/>
    <col min="5" max="6" width="25.5546875" style="1" customWidth="1"/>
    <col min="7" max="7" width="22.21875" style="28" customWidth="1"/>
    <col min="8" max="16384" width="9" style="1"/>
  </cols>
  <sheetData>
    <row r="1" spans="1:7" s="2" customFormat="1" ht="15.75" customHeight="1" x14ac:dyDescent="0.2">
      <c r="A1" s="189" t="s">
        <v>102</v>
      </c>
      <c r="B1" s="191" t="s">
        <v>596</v>
      </c>
      <c r="C1" s="191" t="s">
        <v>658</v>
      </c>
      <c r="D1" s="191" t="s">
        <v>66</v>
      </c>
      <c r="E1" s="191" t="s">
        <v>595</v>
      </c>
      <c r="F1" s="191" t="s">
        <v>592</v>
      </c>
      <c r="G1" s="191" t="s">
        <v>203</v>
      </c>
    </row>
    <row r="2" spans="1:7" ht="15.75" customHeight="1" x14ac:dyDescent="0.2">
      <c r="A2" s="319" t="s">
        <v>641</v>
      </c>
      <c r="B2" s="191" t="s">
        <v>824</v>
      </c>
      <c r="C2" s="178" t="s">
        <v>670</v>
      </c>
      <c r="D2" s="191"/>
      <c r="E2" s="193" t="s">
        <v>826</v>
      </c>
      <c r="F2" s="178" t="s">
        <v>523</v>
      </c>
      <c r="G2" s="194" t="s">
        <v>825</v>
      </c>
    </row>
    <row r="3" spans="1:7" ht="15.75" customHeight="1" x14ac:dyDescent="0.2">
      <c r="A3" s="355"/>
      <c r="B3" s="191" t="s">
        <v>824</v>
      </c>
      <c r="C3" s="178" t="s">
        <v>289</v>
      </c>
      <c r="D3" s="191" t="s">
        <v>636</v>
      </c>
      <c r="E3" s="178" t="s">
        <v>12</v>
      </c>
      <c r="F3" s="178" t="s">
        <v>628</v>
      </c>
      <c r="G3" s="194" t="s">
        <v>798</v>
      </c>
    </row>
    <row r="4" spans="1:7" ht="15.75" customHeight="1" x14ac:dyDescent="0.2">
      <c r="A4" s="355"/>
      <c r="B4" s="191" t="s">
        <v>824</v>
      </c>
      <c r="C4" s="178" t="s">
        <v>1</v>
      </c>
      <c r="D4" s="191"/>
      <c r="E4" s="193" t="s">
        <v>773</v>
      </c>
      <c r="F4" s="178" t="s">
        <v>1</v>
      </c>
      <c r="G4" s="194" t="s">
        <v>578</v>
      </c>
    </row>
    <row r="5" spans="1:7" ht="15.75" customHeight="1" x14ac:dyDescent="0.2">
      <c r="A5" s="355"/>
      <c r="B5" s="191" t="s">
        <v>824</v>
      </c>
      <c r="C5" s="178" t="s">
        <v>819</v>
      </c>
      <c r="D5" s="191"/>
      <c r="E5" s="193" t="s">
        <v>615</v>
      </c>
      <c r="F5" s="178" t="s">
        <v>523</v>
      </c>
      <c r="G5" s="194" t="s">
        <v>823</v>
      </c>
    </row>
    <row r="6" spans="1:7" ht="15.75" customHeight="1" x14ac:dyDescent="0.2">
      <c r="A6" s="355"/>
      <c r="B6" s="191" t="s">
        <v>818</v>
      </c>
      <c r="C6" s="178" t="s">
        <v>602</v>
      </c>
      <c r="D6" s="191"/>
      <c r="E6" s="193" t="s">
        <v>822</v>
      </c>
      <c r="F6" s="178" t="s">
        <v>502</v>
      </c>
      <c r="G6" s="194" t="s">
        <v>515</v>
      </c>
    </row>
    <row r="7" spans="1:7" ht="15.75" customHeight="1" x14ac:dyDescent="0.2">
      <c r="A7" s="355"/>
      <c r="B7" s="191" t="s">
        <v>818</v>
      </c>
      <c r="C7" s="178" t="s">
        <v>777</v>
      </c>
      <c r="D7" s="191"/>
      <c r="E7" s="193" t="s">
        <v>821</v>
      </c>
      <c r="F7" s="178" t="s">
        <v>523</v>
      </c>
      <c r="G7" s="194" t="s">
        <v>515</v>
      </c>
    </row>
    <row r="8" spans="1:7" ht="16.5" customHeight="1" x14ac:dyDescent="0.2">
      <c r="A8" s="355"/>
      <c r="B8" s="191" t="s">
        <v>818</v>
      </c>
      <c r="C8" s="178" t="s">
        <v>587</v>
      </c>
      <c r="D8" s="191"/>
      <c r="E8" s="195" t="s">
        <v>604</v>
      </c>
      <c r="F8" s="178" t="s">
        <v>601</v>
      </c>
      <c r="G8" s="194" t="s">
        <v>515</v>
      </c>
    </row>
    <row r="9" spans="1:7" ht="15.75" customHeight="1" x14ac:dyDescent="0.2">
      <c r="A9" s="355"/>
      <c r="B9" s="191" t="s">
        <v>189</v>
      </c>
      <c r="C9" s="178" t="s">
        <v>817</v>
      </c>
      <c r="D9" s="191" t="s">
        <v>648</v>
      </c>
      <c r="E9" s="195" t="s">
        <v>631</v>
      </c>
      <c r="F9" s="178" t="s">
        <v>523</v>
      </c>
      <c r="G9" s="194" t="s">
        <v>728</v>
      </c>
    </row>
    <row r="10" spans="1:7" ht="15.75" customHeight="1" x14ac:dyDescent="0.2">
      <c r="A10" s="355"/>
      <c r="B10" s="191" t="s">
        <v>189</v>
      </c>
      <c r="C10" s="178" t="s">
        <v>816</v>
      </c>
      <c r="D10" s="191"/>
      <c r="E10" s="195" t="s">
        <v>371</v>
      </c>
      <c r="F10" s="178" t="s">
        <v>145</v>
      </c>
      <c r="G10" s="194" t="s">
        <v>125</v>
      </c>
    </row>
    <row r="11" spans="1:7" ht="15.75" customHeight="1" x14ac:dyDescent="0.2">
      <c r="A11" s="355"/>
      <c r="B11" s="191" t="s">
        <v>189</v>
      </c>
      <c r="C11" s="178" t="s">
        <v>567</v>
      </c>
      <c r="D11" s="191"/>
      <c r="E11" s="195" t="s">
        <v>538</v>
      </c>
      <c r="F11" s="178" t="s">
        <v>815</v>
      </c>
      <c r="G11" s="194" t="s">
        <v>672</v>
      </c>
    </row>
    <row r="12" spans="1:7" ht="15.75" customHeight="1" x14ac:dyDescent="0.2">
      <c r="A12" s="355"/>
      <c r="B12" s="191" t="s">
        <v>189</v>
      </c>
      <c r="C12" s="196" t="s">
        <v>814</v>
      </c>
      <c r="D12" s="192" t="s">
        <v>648</v>
      </c>
      <c r="E12" s="196" t="s">
        <v>610</v>
      </c>
      <c r="F12" s="196" t="s">
        <v>608</v>
      </c>
      <c r="G12" s="194" t="s">
        <v>725</v>
      </c>
    </row>
    <row r="13" spans="1:7" ht="15.75" customHeight="1" x14ac:dyDescent="0.2">
      <c r="A13" s="356"/>
      <c r="B13" s="191" t="s">
        <v>189</v>
      </c>
      <c r="C13" s="196" t="s">
        <v>522</v>
      </c>
      <c r="D13" s="192"/>
      <c r="E13" s="196" t="s">
        <v>197</v>
      </c>
      <c r="F13" s="196" t="s">
        <v>145</v>
      </c>
      <c r="G13" s="194" t="s">
        <v>705</v>
      </c>
    </row>
    <row r="14" spans="1:7" ht="15.75" customHeight="1" x14ac:dyDescent="0.2">
      <c r="A14" s="319" t="s">
        <v>813</v>
      </c>
      <c r="B14" s="191" t="s">
        <v>800</v>
      </c>
      <c r="C14" s="178" t="s">
        <v>135</v>
      </c>
      <c r="D14" s="191" t="s">
        <v>487</v>
      </c>
      <c r="E14" s="195" t="s">
        <v>621</v>
      </c>
      <c r="F14" s="178" t="s">
        <v>620</v>
      </c>
      <c r="G14" s="194" t="s">
        <v>812</v>
      </c>
    </row>
    <row r="15" spans="1:7" ht="15.75" customHeight="1" x14ac:dyDescent="0.2">
      <c r="A15" s="355"/>
      <c r="B15" s="191" t="s">
        <v>800</v>
      </c>
      <c r="C15" s="178" t="s">
        <v>667</v>
      </c>
      <c r="D15" s="191" t="s">
        <v>487</v>
      </c>
      <c r="E15" s="195" t="s">
        <v>621</v>
      </c>
      <c r="F15" s="178" t="s">
        <v>620</v>
      </c>
      <c r="G15" s="194" t="s">
        <v>812</v>
      </c>
    </row>
    <row r="16" spans="1:7" ht="15.75" customHeight="1" x14ac:dyDescent="0.2">
      <c r="A16" s="355"/>
      <c r="B16" s="191" t="s">
        <v>800</v>
      </c>
      <c r="C16" s="178" t="s">
        <v>811</v>
      </c>
      <c r="D16" s="191" t="s">
        <v>487</v>
      </c>
      <c r="E16" s="195" t="s">
        <v>527</v>
      </c>
      <c r="F16" s="178" t="s">
        <v>523</v>
      </c>
      <c r="G16" s="194" t="s">
        <v>699</v>
      </c>
    </row>
    <row r="17" spans="1:7" ht="15.75" customHeight="1" x14ac:dyDescent="0.2">
      <c r="A17" s="355"/>
      <c r="B17" s="191" t="s">
        <v>800</v>
      </c>
      <c r="C17" s="178" t="s">
        <v>810</v>
      </c>
      <c r="D17" s="191" t="s">
        <v>487</v>
      </c>
      <c r="E17" s="195" t="s">
        <v>406</v>
      </c>
      <c r="F17" s="178" t="s">
        <v>119</v>
      </c>
      <c r="G17" s="194" t="s">
        <v>808</v>
      </c>
    </row>
    <row r="18" spans="1:7" ht="15.75" customHeight="1" x14ac:dyDescent="0.2">
      <c r="A18" s="355"/>
      <c r="B18" s="191" t="s">
        <v>800</v>
      </c>
      <c r="C18" s="178" t="s">
        <v>807</v>
      </c>
      <c r="D18" s="191" t="s">
        <v>93</v>
      </c>
      <c r="E18" s="195" t="s">
        <v>662</v>
      </c>
      <c r="F18" s="178" t="s">
        <v>713</v>
      </c>
      <c r="G18" s="194" t="s">
        <v>29</v>
      </c>
    </row>
    <row r="19" spans="1:7" ht="15.75" customHeight="1" x14ac:dyDescent="0.2">
      <c r="A19" s="355"/>
      <c r="B19" s="191" t="s">
        <v>800</v>
      </c>
      <c r="C19" s="178" t="s">
        <v>806</v>
      </c>
      <c r="D19" s="191" t="s">
        <v>93</v>
      </c>
      <c r="E19" s="195" t="s">
        <v>655</v>
      </c>
      <c r="F19" s="178" t="s">
        <v>253</v>
      </c>
      <c r="G19" s="194" t="s">
        <v>240</v>
      </c>
    </row>
    <row r="20" spans="1:7" ht="15.75" customHeight="1" x14ac:dyDescent="0.2">
      <c r="A20" s="355"/>
      <c r="B20" s="191" t="s">
        <v>800</v>
      </c>
      <c r="C20" s="178" t="s">
        <v>269</v>
      </c>
      <c r="D20" s="191" t="s">
        <v>93</v>
      </c>
      <c r="E20" s="195" t="s">
        <v>655</v>
      </c>
      <c r="F20" s="178" t="s">
        <v>253</v>
      </c>
      <c r="G20" s="194" t="s">
        <v>240</v>
      </c>
    </row>
    <row r="21" spans="1:7" ht="15.75" customHeight="1" x14ac:dyDescent="0.2">
      <c r="A21" s="355"/>
      <c r="B21" s="191" t="s">
        <v>800</v>
      </c>
      <c r="C21" s="178" t="s">
        <v>805</v>
      </c>
      <c r="D21" s="191" t="s">
        <v>93</v>
      </c>
      <c r="E21" s="195" t="s">
        <v>655</v>
      </c>
      <c r="F21" s="178" t="s">
        <v>253</v>
      </c>
      <c r="G21" s="194" t="s">
        <v>240</v>
      </c>
    </row>
    <row r="22" spans="1:7" ht="15.75" customHeight="1" x14ac:dyDescent="0.2">
      <c r="A22" s="355"/>
      <c r="B22" s="191" t="s">
        <v>800</v>
      </c>
      <c r="C22" s="178" t="s">
        <v>473</v>
      </c>
      <c r="D22" s="191" t="s">
        <v>93</v>
      </c>
      <c r="E22" s="195" t="s">
        <v>655</v>
      </c>
      <c r="F22" s="178" t="s">
        <v>253</v>
      </c>
      <c r="G22" s="194" t="s">
        <v>240</v>
      </c>
    </row>
    <row r="23" spans="1:7" ht="15.75" customHeight="1" x14ac:dyDescent="0.2">
      <c r="A23" s="355"/>
      <c r="B23" s="191" t="s">
        <v>800</v>
      </c>
      <c r="C23" s="178" t="s">
        <v>675</v>
      </c>
      <c r="D23" s="191" t="s">
        <v>804</v>
      </c>
      <c r="E23" s="195" t="s">
        <v>803</v>
      </c>
      <c r="F23" s="178" t="s">
        <v>802</v>
      </c>
      <c r="G23" s="194" t="s">
        <v>763</v>
      </c>
    </row>
    <row r="24" spans="1:7" ht="15.75" customHeight="1" x14ac:dyDescent="0.2">
      <c r="A24" s="355"/>
      <c r="B24" s="191" t="s">
        <v>800</v>
      </c>
      <c r="C24" s="178" t="s">
        <v>739</v>
      </c>
      <c r="D24" s="191" t="s">
        <v>93</v>
      </c>
      <c r="E24" s="195" t="s">
        <v>799</v>
      </c>
      <c r="F24" s="178" t="s">
        <v>594</v>
      </c>
      <c r="G24" s="194" t="s">
        <v>542</v>
      </c>
    </row>
    <row r="25" spans="1:7" ht="15.75" customHeight="1" x14ac:dyDescent="0.2">
      <c r="A25" s="355"/>
      <c r="B25" s="191" t="s">
        <v>800</v>
      </c>
      <c r="C25" s="178" t="s">
        <v>801</v>
      </c>
      <c r="D25" s="191" t="s">
        <v>93</v>
      </c>
      <c r="E25" s="195" t="s">
        <v>799</v>
      </c>
      <c r="F25" s="178" t="s">
        <v>594</v>
      </c>
      <c r="G25" s="194" t="s">
        <v>542</v>
      </c>
    </row>
    <row r="26" spans="1:7" ht="15.75" customHeight="1" x14ac:dyDescent="0.2">
      <c r="A26" s="355"/>
      <c r="B26" s="191" t="s">
        <v>800</v>
      </c>
      <c r="C26" s="178" t="s">
        <v>44</v>
      </c>
      <c r="D26" s="191" t="s">
        <v>93</v>
      </c>
      <c r="E26" s="195" t="s">
        <v>799</v>
      </c>
      <c r="F26" s="178" t="s">
        <v>594</v>
      </c>
      <c r="G26" s="194" t="s">
        <v>542</v>
      </c>
    </row>
    <row r="27" spans="1:7" ht="15.75" customHeight="1" x14ac:dyDescent="0.2">
      <c r="A27" s="356"/>
      <c r="B27" s="191" t="s">
        <v>800</v>
      </c>
      <c r="C27" s="178" t="s">
        <v>421</v>
      </c>
      <c r="D27" s="191" t="s">
        <v>93</v>
      </c>
      <c r="E27" s="195" t="s">
        <v>799</v>
      </c>
      <c r="F27" s="178" t="s">
        <v>594</v>
      </c>
      <c r="G27" s="194" t="s">
        <v>542</v>
      </c>
    </row>
    <row r="28" spans="1:7" ht="15.75" customHeight="1" x14ac:dyDescent="0.2">
      <c r="G28" s="19" t="s">
        <v>797</v>
      </c>
    </row>
    <row r="40" spans="1:7" ht="15.75" customHeight="1" x14ac:dyDescent="0.2">
      <c r="A40" s="52"/>
      <c r="B40" s="52"/>
      <c r="C40" s="52"/>
      <c r="D40" s="52"/>
      <c r="E40" s="52"/>
      <c r="F40" s="52"/>
      <c r="G40" s="52"/>
    </row>
  </sheetData>
  <customSheetViews>
    <customSheetView guid="{1063ECEF-C173-47D0-97AB-460E9FD2F30A}" showPageBreaks="1" showGridLines="0" printArea="1">
      <selection activeCell="L23" sqref="L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46D118F4-1245-46F4-999F-CCEEE9677E7D}" showPageBreaks="1" showGridLines="0" printArea="1" topLeftCell="A22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cale="60" showPageBreaks="1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4"/>
      <headerFooter alignWithMargins="0"/>
    </customSheetView>
    <customSheetView guid="{75E9111E-2213-AC4F-8AAB-9D1648DDCBF9}" showPageBreaks="1" showGridLines="0" printArea="1" topLeftCell="A22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F08EF5F2-6A72-B948-8096-EE239DEE0301}" showGridLines="0" printArea="1" topLeftCell="A22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A8645DCB-D572-6944-B13B-8DC13BB111CA}" showGridLines="0" printArea="1">
      <selection activeCell="E7" sqref="E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DBAD1FFC-E8B6-46DF-B96B-4DA90E1986E1}" scale="60" showPageBreaks="1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8"/>
      <headerFooter alignWithMargins="0"/>
    </customSheetView>
    <customSheetView guid="{E8560C56-3BFF-43E3-BFE2-88FD83A634BD}" showPageBreaks="1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9"/>
      <headerFooter alignWithMargins="0"/>
    </customSheetView>
    <customSheetView guid="{BC9EA3EC-B020-094C-BBAF-B8A6749D0A04}" showGridLines="0" printArea="1" topLeftCell="A22">
      <selection activeCell="L23" sqref="L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57B261F0-D7B9-974D-93E6-27B09951C272}" showGridLines="0" printArea="1" topLeftCell="A22">
      <selection activeCell="L23" sqref="L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76A95D36-BC02-614D-9B02-580F1F25BEC1}" showGridLines="0" printArea="1" topLeftCell="A22">
      <selection activeCell="L23" sqref="L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  <customSheetView guid="{A798FD1F-3323-1349-918B-0E45F18CE6EC}" showGridLines="0" printArea="1" topLeftCell="A22">
      <selection activeCell="L23" sqref="L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3"/>
      <headerFooter alignWithMargins="0"/>
    </customSheetView>
    <customSheetView guid="{AC13F217-7915-674D-9679-25AF22E59FB8}" showGridLines="0" fitToPage="1" printArea="1" view="pageBreakPreview">
      <selection activeCell="L23" sqref="L23"/>
      <pageMargins left="0.7" right="0.7" top="0.75" bottom="0.75" header="0.3" footer="0.3"/>
      <pageSetup paperSize="9" orientation="landscape" horizontalDpi="200" verticalDpi="200" r:id="rId14"/>
      <headerFooter alignWithMargins="0"/>
    </customSheetView>
  </customSheetViews>
  <mergeCells count="2">
    <mergeCell ref="A2:A13"/>
    <mergeCell ref="A14:A27"/>
  </mergeCells>
  <phoneticPr fontId="8"/>
  <pageMargins left="0.7" right="0.7" top="0.75" bottom="0.75" header="0.3" footer="0.3"/>
  <pageSetup paperSize="9" scale="99" orientation="landscape" horizontalDpi="200" verticalDpi="200" r:id="rId1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AB8E-804A-4C4E-9A0B-DB327109B258}">
  <sheetPr>
    <pageSetUpPr fitToPage="1"/>
  </sheetPr>
  <dimension ref="A1:AC57"/>
  <sheetViews>
    <sheetView showGridLines="0" view="pageBreakPreview" zoomScaleSheetLayoutView="100" workbookViewId="0"/>
  </sheetViews>
  <sheetFormatPr defaultColWidth="9" defaultRowHeight="10.8" x14ac:dyDescent="0.2"/>
  <cols>
    <col min="1" max="2" width="9.33203125" style="203" customWidth="1"/>
    <col min="3" max="3" width="7.88671875" style="204" customWidth="1"/>
    <col min="4" max="4" width="7.88671875" style="205" customWidth="1"/>
    <col min="5" max="5" width="7.88671875" style="203" customWidth="1"/>
    <col min="6" max="6" width="7.88671875" style="206" customWidth="1"/>
    <col min="7" max="7" width="8.109375" style="203" customWidth="1"/>
    <col min="8" max="8" width="8.109375" style="205" customWidth="1"/>
    <col min="9" max="11" width="8.109375" style="203" customWidth="1"/>
    <col min="12" max="12" width="8.109375" style="206" customWidth="1"/>
    <col min="13" max="15" width="8.109375" style="203" customWidth="1"/>
    <col min="16" max="29" width="10" style="203" customWidth="1"/>
    <col min="30" max="16384" width="9" style="203"/>
  </cols>
  <sheetData>
    <row r="1" spans="1:29" ht="18.75" customHeight="1" x14ac:dyDescent="0.2">
      <c r="A1" s="202" t="s">
        <v>938</v>
      </c>
      <c r="F1" s="237"/>
      <c r="G1" s="238"/>
      <c r="H1" s="237"/>
      <c r="J1" s="207"/>
      <c r="K1" s="207"/>
      <c r="L1" s="208"/>
      <c r="N1" s="208"/>
    </row>
    <row r="2" spans="1:29" ht="12" x14ac:dyDescent="0.2">
      <c r="A2" s="209"/>
      <c r="B2" s="209"/>
      <c r="C2" s="210"/>
      <c r="D2" s="211"/>
      <c r="E2" s="209"/>
      <c r="F2" s="209"/>
      <c r="G2" s="211"/>
      <c r="H2" s="209"/>
      <c r="I2" s="209"/>
      <c r="J2" s="227"/>
      <c r="K2" s="227"/>
      <c r="L2" s="232"/>
      <c r="M2" s="209"/>
      <c r="N2" s="232"/>
      <c r="O2" s="232" t="s">
        <v>113</v>
      </c>
    </row>
    <row r="3" spans="1:29" ht="15" customHeight="1" x14ac:dyDescent="0.2">
      <c r="A3" s="251" t="s">
        <v>312</v>
      </c>
      <c r="B3" s="251" t="s">
        <v>847</v>
      </c>
      <c r="C3" s="253" t="s">
        <v>860</v>
      </c>
      <c r="D3" s="254"/>
      <c r="E3" s="255"/>
      <c r="F3" s="251" t="s">
        <v>850</v>
      </c>
      <c r="G3" s="253" t="s">
        <v>809</v>
      </c>
      <c r="H3" s="254"/>
      <c r="I3" s="254"/>
      <c r="J3" s="254"/>
      <c r="K3" s="254"/>
      <c r="L3" s="254"/>
      <c r="M3" s="254"/>
      <c r="N3" s="255"/>
      <c r="O3" s="251" t="s">
        <v>724</v>
      </c>
    </row>
    <row r="4" spans="1:29" ht="15" customHeight="1" x14ac:dyDescent="0.2">
      <c r="A4" s="252"/>
      <c r="B4" s="252"/>
      <c r="C4" s="216" t="s">
        <v>853</v>
      </c>
      <c r="D4" s="216" t="s">
        <v>45</v>
      </c>
      <c r="E4" s="216" t="s">
        <v>15</v>
      </c>
      <c r="F4" s="252"/>
      <c r="G4" s="233" t="s">
        <v>853</v>
      </c>
      <c r="H4" s="216" t="s">
        <v>45</v>
      </c>
      <c r="I4" s="216" t="s">
        <v>15</v>
      </c>
      <c r="J4" s="216" t="s">
        <v>858</v>
      </c>
      <c r="K4" s="216" t="s">
        <v>411</v>
      </c>
      <c r="L4" s="216" t="s">
        <v>859</v>
      </c>
      <c r="M4" s="216" t="s">
        <v>358</v>
      </c>
      <c r="N4" s="239" t="s">
        <v>345</v>
      </c>
      <c r="O4" s="252"/>
    </row>
    <row r="5" spans="1:29" s="223" customFormat="1" ht="15" customHeight="1" x14ac:dyDescent="0.2">
      <c r="A5" s="218" t="s">
        <v>653</v>
      </c>
      <c r="B5" s="219">
        <v>6</v>
      </c>
      <c r="C5" s="219">
        <v>2559</v>
      </c>
      <c r="D5" s="219">
        <v>1303</v>
      </c>
      <c r="E5" s="219">
        <v>1256</v>
      </c>
      <c r="F5" s="219">
        <v>82</v>
      </c>
      <c r="G5" s="219">
        <v>178</v>
      </c>
      <c r="H5" s="219">
        <v>90</v>
      </c>
      <c r="I5" s="219">
        <v>88</v>
      </c>
      <c r="J5" s="219">
        <v>6</v>
      </c>
      <c r="K5" s="219">
        <v>8</v>
      </c>
      <c r="L5" s="219">
        <v>145</v>
      </c>
      <c r="M5" s="219">
        <v>6</v>
      </c>
      <c r="N5" s="219">
        <v>12</v>
      </c>
      <c r="O5" s="219">
        <v>23</v>
      </c>
    </row>
    <row r="6" spans="1:29" s="223" customFormat="1" ht="15" customHeight="1" x14ac:dyDescent="0.2">
      <c r="A6" s="218" t="s">
        <v>854</v>
      </c>
      <c r="B6" s="219">
        <v>6</v>
      </c>
      <c r="C6" s="219">
        <f>SUM(D6:E6)</f>
        <v>2538</v>
      </c>
      <c r="D6" s="219">
        <v>1302</v>
      </c>
      <c r="E6" s="219">
        <v>1236</v>
      </c>
      <c r="F6" s="219">
        <v>84</v>
      </c>
      <c r="G6" s="219">
        <f>SUM(H6:I6)</f>
        <v>181</v>
      </c>
      <c r="H6" s="219">
        <v>93</v>
      </c>
      <c r="I6" s="219">
        <v>88</v>
      </c>
      <c r="J6" s="219">
        <v>6</v>
      </c>
      <c r="K6" s="219">
        <v>8</v>
      </c>
      <c r="L6" s="219">
        <v>148</v>
      </c>
      <c r="M6" s="219">
        <v>6</v>
      </c>
      <c r="N6" s="219">
        <v>12</v>
      </c>
      <c r="O6" s="219">
        <v>21</v>
      </c>
    </row>
    <row r="7" spans="1:29" s="223" customFormat="1" ht="15" customHeight="1" x14ac:dyDescent="0.2">
      <c r="A7" s="218" t="s">
        <v>48</v>
      </c>
      <c r="B7" s="219">
        <v>6</v>
      </c>
      <c r="C7" s="219">
        <f>SUM(D7:E7)</f>
        <v>2423</v>
      </c>
      <c r="D7" s="219">
        <v>1228</v>
      </c>
      <c r="E7" s="219">
        <v>1195</v>
      </c>
      <c r="F7" s="219">
        <v>85</v>
      </c>
      <c r="G7" s="219">
        <f>SUM(H7:I7)</f>
        <v>181</v>
      </c>
      <c r="H7" s="219">
        <v>94</v>
      </c>
      <c r="I7" s="219">
        <v>87</v>
      </c>
      <c r="J7" s="219">
        <v>6</v>
      </c>
      <c r="K7" s="219">
        <v>8</v>
      </c>
      <c r="L7" s="219">
        <v>150</v>
      </c>
      <c r="M7" s="219">
        <v>5</v>
      </c>
      <c r="N7" s="219">
        <v>9</v>
      </c>
      <c r="O7" s="219">
        <v>20</v>
      </c>
    </row>
    <row r="8" spans="1:29" s="223" customFormat="1" ht="15" customHeight="1" x14ac:dyDescent="0.2">
      <c r="A8" s="218" t="s">
        <v>430</v>
      </c>
      <c r="B8" s="219">
        <v>6</v>
      </c>
      <c r="C8" s="219">
        <f>SUM(D8:E8)</f>
        <v>2344</v>
      </c>
      <c r="D8" s="219">
        <v>1225</v>
      </c>
      <c r="E8" s="219">
        <v>1119</v>
      </c>
      <c r="F8" s="219">
        <v>85</v>
      </c>
      <c r="G8" s="219">
        <f>SUM(H8:I8)</f>
        <v>178</v>
      </c>
      <c r="H8" s="219">
        <v>94</v>
      </c>
      <c r="I8" s="219">
        <v>84</v>
      </c>
      <c r="J8" s="219">
        <v>6</v>
      </c>
      <c r="K8" s="219">
        <v>8</v>
      </c>
      <c r="L8" s="219">
        <v>149</v>
      </c>
      <c r="M8" s="219">
        <v>6</v>
      </c>
      <c r="N8" s="219">
        <v>7</v>
      </c>
      <c r="O8" s="219">
        <v>16</v>
      </c>
    </row>
    <row r="9" spans="1:29" s="223" customFormat="1" ht="15" customHeight="1" x14ac:dyDescent="0.2">
      <c r="A9" s="218" t="s">
        <v>714</v>
      </c>
      <c r="B9" s="219">
        <v>6</v>
      </c>
      <c r="C9" s="219">
        <v>2237</v>
      </c>
      <c r="D9" s="219">
        <v>1149</v>
      </c>
      <c r="E9" s="219">
        <v>1088</v>
      </c>
      <c r="F9" s="219">
        <v>80</v>
      </c>
      <c r="G9" s="219">
        <v>170</v>
      </c>
      <c r="H9" s="219">
        <v>88</v>
      </c>
      <c r="I9" s="219">
        <v>82</v>
      </c>
      <c r="J9" s="219">
        <v>6</v>
      </c>
      <c r="K9" s="219">
        <v>8</v>
      </c>
      <c r="L9" s="219">
        <v>140</v>
      </c>
      <c r="M9" s="219">
        <v>6</v>
      </c>
      <c r="N9" s="219">
        <v>7</v>
      </c>
      <c r="O9" s="219">
        <v>15</v>
      </c>
    </row>
    <row r="10" spans="1:29" ht="12" customHeight="1" x14ac:dyDescent="0.2">
      <c r="A10" s="209" t="s">
        <v>707</v>
      </c>
      <c r="B10" s="224"/>
      <c r="C10" s="225"/>
      <c r="D10" s="226"/>
      <c r="E10" s="225"/>
      <c r="F10" s="225"/>
      <c r="G10" s="226"/>
      <c r="H10" s="225"/>
      <c r="I10" s="225"/>
      <c r="J10" s="227"/>
      <c r="K10" s="227"/>
      <c r="L10" s="232"/>
      <c r="M10" s="209"/>
      <c r="N10" s="209"/>
      <c r="O10" s="232" t="s">
        <v>855</v>
      </c>
    </row>
    <row r="11" spans="1:29" ht="14.25" customHeight="1" x14ac:dyDescent="0.2"/>
    <row r="12" spans="1:29" ht="14.25" customHeight="1" x14ac:dyDescent="0.2"/>
    <row r="13" spans="1:29" s="217" customFormat="1" ht="14.25" customHeight="1" x14ac:dyDescent="0.2">
      <c r="A13" s="237"/>
      <c r="B13" s="237"/>
      <c r="D13" s="238"/>
      <c r="E13" s="237"/>
      <c r="F13" s="240"/>
      <c r="G13" s="237"/>
      <c r="H13" s="238"/>
      <c r="I13" s="237"/>
      <c r="J13" s="237"/>
      <c r="K13" s="237"/>
      <c r="L13" s="240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</row>
    <row r="14" spans="1:29" s="217" customFormat="1" ht="14.25" customHeight="1" x14ac:dyDescent="0.2">
      <c r="A14" s="237"/>
      <c r="B14" s="236"/>
      <c r="D14" s="238"/>
      <c r="E14" s="237"/>
      <c r="F14" s="240"/>
      <c r="G14" s="237"/>
      <c r="H14" s="238"/>
      <c r="I14" s="237"/>
      <c r="J14" s="237"/>
      <c r="K14" s="237"/>
      <c r="L14" s="240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</row>
    <row r="15" spans="1:29" s="217" customFormat="1" ht="14.25" customHeight="1" x14ac:dyDescent="0.2">
      <c r="A15" s="237"/>
      <c r="B15" s="237"/>
      <c r="D15" s="238"/>
      <c r="E15" s="237"/>
      <c r="F15" s="240"/>
      <c r="G15" s="237"/>
      <c r="H15" s="238"/>
      <c r="I15" s="237"/>
      <c r="J15" s="237"/>
      <c r="K15" s="237"/>
      <c r="L15" s="240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</row>
    <row r="16" spans="1:29" s="217" customFormat="1" ht="14.25" customHeight="1" x14ac:dyDescent="0.2">
      <c r="A16" s="237"/>
      <c r="B16" s="237"/>
      <c r="D16" s="238"/>
      <c r="E16" s="237"/>
      <c r="F16" s="240"/>
      <c r="G16" s="237"/>
      <c r="H16" s="238"/>
      <c r="I16" s="237"/>
      <c r="J16" s="237"/>
      <c r="K16" s="237"/>
      <c r="L16" s="240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</row>
    <row r="17" spans="1:29" s="217" customFormat="1" ht="14.25" customHeight="1" x14ac:dyDescent="0.2">
      <c r="A17" s="237"/>
      <c r="B17" s="237"/>
      <c r="D17" s="238"/>
      <c r="E17" s="237"/>
      <c r="F17" s="240"/>
      <c r="G17" s="237"/>
      <c r="H17" s="238"/>
      <c r="I17" s="237"/>
      <c r="J17" s="237"/>
      <c r="K17" s="237"/>
      <c r="L17" s="240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</row>
    <row r="18" spans="1:29" s="217" customFormat="1" ht="14.25" customHeight="1" x14ac:dyDescent="0.2">
      <c r="A18" s="237"/>
      <c r="B18" s="237"/>
      <c r="D18" s="238"/>
      <c r="E18" s="237"/>
      <c r="F18" s="240"/>
      <c r="G18" s="237"/>
      <c r="H18" s="238"/>
      <c r="I18" s="237"/>
      <c r="J18" s="237"/>
      <c r="K18" s="237"/>
      <c r="L18" s="240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</row>
    <row r="19" spans="1:29" s="217" customFormat="1" ht="14.25" customHeight="1" x14ac:dyDescent="0.2">
      <c r="A19" s="237"/>
      <c r="B19" s="237"/>
      <c r="D19" s="238"/>
      <c r="E19" s="237"/>
      <c r="F19" s="240"/>
      <c r="G19" s="237"/>
      <c r="H19" s="238"/>
      <c r="I19" s="237"/>
      <c r="J19" s="237"/>
      <c r="K19" s="237"/>
      <c r="L19" s="240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</row>
    <row r="20" spans="1:29" s="217" customFormat="1" ht="14.25" customHeight="1" x14ac:dyDescent="0.2">
      <c r="A20" s="237"/>
      <c r="B20" s="237"/>
      <c r="D20" s="238"/>
      <c r="E20" s="237"/>
      <c r="F20" s="240"/>
      <c r="G20" s="237"/>
      <c r="H20" s="238"/>
      <c r="I20" s="237"/>
      <c r="J20" s="237"/>
      <c r="K20" s="237"/>
      <c r="L20" s="240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</row>
    <row r="21" spans="1:29" s="217" customFormat="1" ht="14.25" customHeight="1" x14ac:dyDescent="0.2">
      <c r="A21" s="237"/>
      <c r="B21" s="237"/>
      <c r="D21" s="238"/>
      <c r="E21" s="237"/>
      <c r="F21" s="240"/>
      <c r="G21" s="237"/>
      <c r="H21" s="238"/>
      <c r="I21" s="237"/>
      <c r="J21" s="237"/>
      <c r="K21" s="237"/>
      <c r="L21" s="240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</row>
    <row r="22" spans="1:29" s="217" customFormat="1" ht="14.25" customHeight="1" x14ac:dyDescent="0.2">
      <c r="A22" s="237"/>
      <c r="B22" s="237"/>
      <c r="D22" s="238"/>
      <c r="E22" s="237"/>
      <c r="F22" s="240"/>
      <c r="G22" s="237"/>
      <c r="H22" s="238"/>
      <c r="I22" s="237"/>
      <c r="J22" s="237"/>
      <c r="K22" s="237"/>
      <c r="L22" s="240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</row>
    <row r="23" spans="1:29" s="217" customFormat="1" ht="14.25" customHeight="1" x14ac:dyDescent="0.2">
      <c r="A23" s="237"/>
      <c r="B23" s="237"/>
      <c r="D23" s="238"/>
      <c r="E23" s="237"/>
      <c r="F23" s="240"/>
      <c r="G23" s="237"/>
      <c r="H23" s="238"/>
      <c r="I23" s="237"/>
      <c r="J23" s="237"/>
      <c r="K23" s="237"/>
      <c r="L23" s="240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</row>
    <row r="24" spans="1:29" s="217" customFormat="1" ht="14.25" customHeight="1" x14ac:dyDescent="0.2">
      <c r="A24" s="237"/>
      <c r="B24" s="237"/>
      <c r="D24" s="238"/>
      <c r="E24" s="237"/>
      <c r="F24" s="240"/>
      <c r="G24" s="237"/>
      <c r="H24" s="238"/>
      <c r="I24" s="237"/>
      <c r="J24" s="237"/>
      <c r="K24" s="237"/>
      <c r="L24" s="240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</row>
    <row r="25" spans="1:29" s="217" customFormat="1" ht="14.25" customHeight="1" x14ac:dyDescent="0.2">
      <c r="A25" s="237"/>
      <c r="B25" s="237"/>
      <c r="D25" s="238"/>
      <c r="E25" s="237"/>
      <c r="F25" s="240"/>
      <c r="G25" s="237"/>
      <c r="H25" s="238"/>
      <c r="I25" s="237"/>
      <c r="J25" s="237"/>
      <c r="K25" s="237"/>
      <c r="L25" s="240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</row>
    <row r="26" spans="1:29" s="217" customFormat="1" ht="14.25" customHeight="1" x14ac:dyDescent="0.2">
      <c r="A26" s="237"/>
      <c r="B26" s="237"/>
      <c r="D26" s="238"/>
      <c r="E26" s="237"/>
      <c r="F26" s="240"/>
      <c r="G26" s="237"/>
      <c r="H26" s="238"/>
      <c r="I26" s="237"/>
      <c r="J26" s="237"/>
      <c r="K26" s="237"/>
      <c r="L26" s="240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</row>
    <row r="27" spans="1:29" s="217" customFormat="1" ht="14.25" customHeight="1" x14ac:dyDescent="0.2">
      <c r="A27" s="237"/>
      <c r="B27" s="237"/>
      <c r="D27" s="238"/>
      <c r="E27" s="237"/>
      <c r="F27" s="240"/>
      <c r="G27" s="237"/>
      <c r="H27" s="238"/>
      <c r="I27" s="237"/>
      <c r="J27" s="237"/>
      <c r="K27" s="237"/>
      <c r="L27" s="240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</row>
    <row r="28" spans="1:29" s="217" customFormat="1" ht="14.25" customHeight="1" x14ac:dyDescent="0.2">
      <c r="A28" s="237"/>
      <c r="B28" s="237"/>
      <c r="D28" s="238"/>
      <c r="E28" s="237"/>
      <c r="F28" s="240"/>
      <c r="G28" s="237"/>
      <c r="H28" s="238"/>
      <c r="I28" s="237"/>
      <c r="J28" s="237"/>
      <c r="K28" s="237"/>
      <c r="L28" s="240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</row>
    <row r="29" spans="1:29" ht="14.25" customHeight="1" x14ac:dyDescent="0.2"/>
    <row r="30" spans="1:29" ht="14.25" customHeight="1" x14ac:dyDescent="0.2"/>
    <row r="31" spans="1:29" ht="14.25" customHeight="1" x14ac:dyDescent="0.2"/>
    <row r="32" spans="1:2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</sheetData>
  <mergeCells count="6">
    <mergeCell ref="O3:O4"/>
    <mergeCell ref="A3:A4"/>
    <mergeCell ref="B3:B4"/>
    <mergeCell ref="C3:E3"/>
    <mergeCell ref="F3:F4"/>
    <mergeCell ref="G3:N3"/>
  </mergeCells>
  <phoneticPr fontId="27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6"/>
  <sheetViews>
    <sheetView showGridLines="0" view="pageBreakPreview" zoomScaleSheetLayoutView="100" workbookViewId="0"/>
  </sheetViews>
  <sheetFormatPr defaultColWidth="9" defaultRowHeight="10.8" x14ac:dyDescent="0.2"/>
  <cols>
    <col min="1" max="1" width="3.6640625" style="1" customWidth="1"/>
    <col min="2" max="2" width="7.6640625" style="2" customWidth="1"/>
    <col min="3" max="3" width="6.109375" style="2" customWidth="1"/>
    <col min="4" max="9" width="6.109375" style="1" customWidth="1"/>
    <col min="10" max="10" width="6.109375" style="28" customWidth="1"/>
    <col min="11" max="20" width="6.109375" style="1" customWidth="1"/>
    <col min="21" max="25" width="7.44140625" style="1" customWidth="1"/>
    <col min="26" max="16384" width="9" style="1"/>
  </cols>
  <sheetData>
    <row r="1" spans="1:20" ht="18.75" customHeight="1" x14ac:dyDescent="0.2">
      <c r="A1" s="29" t="s">
        <v>62</v>
      </c>
      <c r="I1" s="36"/>
      <c r="J1" s="25"/>
      <c r="P1" s="19"/>
    </row>
    <row r="2" spans="1:20" ht="18.75" customHeight="1" x14ac:dyDescent="0.15">
      <c r="A2" s="30"/>
      <c r="I2" s="36"/>
      <c r="J2" s="25"/>
      <c r="P2" s="19"/>
      <c r="T2" s="40" t="s">
        <v>927</v>
      </c>
    </row>
    <row r="3" spans="1:20" ht="15" customHeight="1" x14ac:dyDescent="0.2">
      <c r="A3" s="256" t="s">
        <v>50</v>
      </c>
      <c r="B3" s="257"/>
      <c r="C3" s="263" t="s">
        <v>45</v>
      </c>
      <c r="D3" s="263"/>
      <c r="E3" s="263"/>
      <c r="F3" s="263"/>
      <c r="G3" s="263"/>
      <c r="H3" s="263"/>
      <c r="I3" s="263"/>
      <c r="J3" s="263"/>
      <c r="K3" s="263"/>
      <c r="L3" s="264" t="s">
        <v>15</v>
      </c>
      <c r="M3" s="263"/>
      <c r="N3" s="263"/>
      <c r="O3" s="263"/>
      <c r="P3" s="263"/>
      <c r="Q3" s="263"/>
      <c r="R3" s="263"/>
      <c r="S3" s="263"/>
      <c r="T3" s="263"/>
    </row>
    <row r="4" spans="1:20" s="20" customFormat="1" ht="15" customHeight="1" x14ac:dyDescent="0.2">
      <c r="A4" s="258"/>
      <c r="B4" s="259"/>
      <c r="C4" s="32" t="s">
        <v>86</v>
      </c>
      <c r="D4" s="32" t="s">
        <v>81</v>
      </c>
      <c r="E4" s="32" t="s">
        <v>78</v>
      </c>
      <c r="F4" s="32" t="s">
        <v>73</v>
      </c>
      <c r="G4" s="32" t="s">
        <v>70</v>
      </c>
      <c r="H4" s="32" t="s">
        <v>61</v>
      </c>
      <c r="I4" s="32" t="s">
        <v>57</v>
      </c>
      <c r="J4" s="32" t="s">
        <v>55</v>
      </c>
      <c r="K4" s="32" t="s">
        <v>49</v>
      </c>
      <c r="L4" s="39" t="s">
        <v>86</v>
      </c>
      <c r="M4" s="32" t="s">
        <v>81</v>
      </c>
      <c r="N4" s="32" t="s">
        <v>78</v>
      </c>
      <c r="O4" s="32" t="s">
        <v>73</v>
      </c>
      <c r="P4" s="32" t="s">
        <v>70</v>
      </c>
      <c r="Q4" s="32" t="s">
        <v>61</v>
      </c>
      <c r="R4" s="32" t="s">
        <v>57</v>
      </c>
      <c r="S4" s="32" t="s">
        <v>55</v>
      </c>
      <c r="T4" s="32" t="s">
        <v>49</v>
      </c>
    </row>
    <row r="5" spans="1:20" ht="15" customHeight="1" x14ac:dyDescent="0.2">
      <c r="A5" s="258"/>
      <c r="B5" s="259"/>
      <c r="C5" s="263" t="s">
        <v>53</v>
      </c>
      <c r="D5" s="263"/>
      <c r="E5" s="263"/>
      <c r="F5" s="263"/>
      <c r="G5" s="263"/>
      <c r="H5" s="263"/>
      <c r="I5" s="263" t="s">
        <v>51</v>
      </c>
      <c r="J5" s="263"/>
      <c r="K5" s="263"/>
      <c r="L5" s="264" t="s">
        <v>53</v>
      </c>
      <c r="M5" s="263"/>
      <c r="N5" s="263"/>
      <c r="O5" s="263"/>
      <c r="P5" s="263"/>
      <c r="Q5" s="263"/>
      <c r="R5" s="263" t="s">
        <v>51</v>
      </c>
      <c r="S5" s="263"/>
      <c r="T5" s="263"/>
    </row>
    <row r="6" spans="1:20" s="20" customFormat="1" ht="15" customHeight="1" x14ac:dyDescent="0.2">
      <c r="A6" s="258"/>
      <c r="B6" s="259"/>
      <c r="C6" s="33" t="s">
        <v>39</v>
      </c>
      <c r="D6" s="33" t="s">
        <v>37</v>
      </c>
      <c r="E6" s="33" t="s">
        <v>36</v>
      </c>
      <c r="F6" s="33" t="s">
        <v>47</v>
      </c>
      <c r="G6" s="33" t="s">
        <v>43</v>
      </c>
      <c r="H6" s="33" t="s">
        <v>42</v>
      </c>
      <c r="I6" s="33" t="s">
        <v>39</v>
      </c>
      <c r="J6" s="33" t="s">
        <v>37</v>
      </c>
      <c r="K6" s="33" t="s">
        <v>36</v>
      </c>
      <c r="L6" s="31" t="s">
        <v>39</v>
      </c>
      <c r="M6" s="33" t="s">
        <v>37</v>
      </c>
      <c r="N6" s="33" t="s">
        <v>36</v>
      </c>
      <c r="O6" s="33" t="s">
        <v>47</v>
      </c>
      <c r="P6" s="33" t="s">
        <v>43</v>
      </c>
      <c r="Q6" s="33" t="s">
        <v>42</v>
      </c>
      <c r="R6" s="33" t="s">
        <v>39</v>
      </c>
      <c r="S6" s="33" t="s">
        <v>37</v>
      </c>
      <c r="T6" s="33" t="s">
        <v>36</v>
      </c>
    </row>
    <row r="7" spans="1:20" ht="15" customHeight="1" x14ac:dyDescent="0.2">
      <c r="A7" s="260" t="s">
        <v>31</v>
      </c>
      <c r="B7" s="32" t="s">
        <v>28</v>
      </c>
      <c r="C7" s="34">
        <v>116.7</v>
      </c>
      <c r="D7" s="34">
        <v>122.6</v>
      </c>
      <c r="E7" s="34">
        <v>128.5</v>
      </c>
      <c r="F7" s="34">
        <v>134</v>
      </c>
      <c r="G7" s="34">
        <v>139.66999999999999</v>
      </c>
      <c r="H7" s="34">
        <v>146</v>
      </c>
      <c r="I7" s="34">
        <v>154</v>
      </c>
      <c r="J7" s="34">
        <v>161.1</v>
      </c>
      <c r="K7" s="34">
        <v>166.1</v>
      </c>
      <c r="L7" s="34">
        <v>115.8</v>
      </c>
      <c r="M7" s="34">
        <v>121.8</v>
      </c>
      <c r="N7" s="34">
        <v>127.7</v>
      </c>
      <c r="O7" s="34">
        <v>134.1</v>
      </c>
      <c r="P7" s="34">
        <v>141.1</v>
      </c>
      <c r="Q7" s="34">
        <v>147.80000000000001</v>
      </c>
      <c r="R7" s="34">
        <v>152.30000000000001</v>
      </c>
      <c r="S7" s="34">
        <v>155</v>
      </c>
      <c r="T7" s="34">
        <v>156.4</v>
      </c>
    </row>
    <row r="8" spans="1:20" ht="15" customHeight="1" x14ac:dyDescent="0.2">
      <c r="A8" s="261"/>
      <c r="B8" s="32" t="s">
        <v>17</v>
      </c>
      <c r="C8" s="34">
        <v>116.7</v>
      </c>
      <c r="D8" s="34">
        <v>123</v>
      </c>
      <c r="E8" s="34">
        <v>128.80000000000001</v>
      </c>
      <c r="F8" s="34">
        <v>134.19999999999999</v>
      </c>
      <c r="G8" s="34">
        <v>139.80000000000001</v>
      </c>
      <c r="H8" s="34">
        <v>146.4</v>
      </c>
      <c r="I8" s="34">
        <v>154.4</v>
      </c>
      <c r="J8" s="34">
        <v>161.80000000000001</v>
      </c>
      <c r="K8" s="34">
        <v>166.7</v>
      </c>
      <c r="L8" s="34">
        <v>115.7</v>
      </c>
      <c r="M8" s="34">
        <v>121.8</v>
      </c>
      <c r="N8" s="34">
        <v>128</v>
      </c>
      <c r="O8" s="34">
        <v>134.1</v>
      </c>
      <c r="P8" s="34">
        <v>141.19999999999999</v>
      </c>
      <c r="Q8" s="34">
        <v>148.1</v>
      </c>
      <c r="R8" s="34">
        <v>152.69999999999999</v>
      </c>
      <c r="S8" s="34">
        <v>155.4</v>
      </c>
      <c r="T8" s="34">
        <v>157.1</v>
      </c>
    </row>
    <row r="9" spans="1:20" ht="15" customHeight="1" x14ac:dyDescent="0.2">
      <c r="A9" s="261"/>
      <c r="B9" s="33" t="s">
        <v>24</v>
      </c>
      <c r="C9" s="34">
        <v>116.8</v>
      </c>
      <c r="D9" s="34">
        <v>123.1</v>
      </c>
      <c r="E9" s="34">
        <v>128.6</v>
      </c>
      <c r="F9" s="34">
        <v>133.80000000000001</v>
      </c>
      <c r="G9" s="34">
        <v>139.80000000000001</v>
      </c>
      <c r="H9" s="34">
        <v>146</v>
      </c>
      <c r="I9" s="34">
        <v>155</v>
      </c>
      <c r="J9" s="34">
        <v>161.30000000000001</v>
      </c>
      <c r="K9" s="34">
        <v>166.8</v>
      </c>
      <c r="L9" s="34">
        <v>115.7</v>
      </c>
      <c r="M9" s="34">
        <v>121.9</v>
      </c>
      <c r="N9" s="34">
        <v>127.7</v>
      </c>
      <c r="O9" s="34">
        <v>134.19999999999999</v>
      </c>
      <c r="P9" s="34">
        <v>141.69999999999999</v>
      </c>
      <c r="Q9" s="34">
        <v>148.30000000000001</v>
      </c>
      <c r="R9" s="34">
        <v>153.1</v>
      </c>
      <c r="S9" s="34">
        <v>155.30000000000001</v>
      </c>
      <c r="T9" s="34">
        <v>157.19999999999999</v>
      </c>
    </row>
    <row r="10" spans="1:20" ht="15" customHeight="1" x14ac:dyDescent="0.2">
      <c r="A10" s="260" t="s">
        <v>22</v>
      </c>
      <c r="B10" s="32" t="s">
        <v>28</v>
      </c>
      <c r="C10" s="34">
        <v>21.4</v>
      </c>
      <c r="D10" s="34">
        <v>24.2</v>
      </c>
      <c r="E10" s="34">
        <v>27.6</v>
      </c>
      <c r="F10" s="34">
        <v>31.2</v>
      </c>
      <c r="G10" s="34">
        <v>35.200000000000003</v>
      </c>
      <c r="H10" s="34">
        <v>39.6</v>
      </c>
      <c r="I10" s="34">
        <v>45.3</v>
      </c>
      <c r="J10" s="34">
        <v>50.5</v>
      </c>
      <c r="K10" s="34">
        <v>55</v>
      </c>
      <c r="L10" s="34">
        <v>21</v>
      </c>
      <c r="M10" s="34">
        <v>23.7</v>
      </c>
      <c r="N10" s="34">
        <v>26.9</v>
      </c>
      <c r="O10" s="34">
        <v>30.5</v>
      </c>
      <c r="P10" s="34">
        <v>35</v>
      </c>
      <c r="Q10" s="34">
        <v>40.1</v>
      </c>
      <c r="R10" s="34">
        <v>44.4</v>
      </c>
      <c r="S10" s="34">
        <v>47.5</v>
      </c>
      <c r="T10" s="34">
        <v>49.6</v>
      </c>
    </row>
    <row r="11" spans="1:20" ht="15" customHeight="1" x14ac:dyDescent="0.2">
      <c r="A11" s="261"/>
      <c r="B11" s="32" t="s">
        <v>17</v>
      </c>
      <c r="C11" s="34">
        <v>21.4</v>
      </c>
      <c r="D11" s="34">
        <v>24.3</v>
      </c>
      <c r="E11" s="34">
        <v>27.6</v>
      </c>
      <c r="F11" s="34">
        <v>31.5</v>
      </c>
      <c r="G11" s="34">
        <v>35.5</v>
      </c>
      <c r="H11" s="34">
        <v>40.1</v>
      </c>
      <c r="I11" s="34">
        <v>45.7</v>
      </c>
      <c r="J11" s="34">
        <v>51.1</v>
      </c>
      <c r="K11" s="34">
        <v>55.7</v>
      </c>
      <c r="L11" s="34">
        <v>20.9</v>
      </c>
      <c r="M11" s="34">
        <v>23.7</v>
      </c>
      <c r="N11" s="34">
        <v>27</v>
      </c>
      <c r="O11" s="34">
        <v>30.7</v>
      </c>
      <c r="P11" s="34">
        <v>35.200000000000003</v>
      </c>
      <c r="Q11" s="34">
        <v>40.299999999999997</v>
      </c>
      <c r="R11" s="34">
        <v>44.6</v>
      </c>
      <c r="S11" s="34">
        <v>47.8</v>
      </c>
      <c r="T11" s="34">
        <v>50.3</v>
      </c>
    </row>
    <row r="12" spans="1:20" ht="15" customHeight="1" x14ac:dyDescent="0.2">
      <c r="A12" s="262"/>
      <c r="B12" s="32" t="s">
        <v>24</v>
      </c>
      <c r="C12" s="34">
        <v>21.4</v>
      </c>
      <c r="D12" s="34">
        <v>24.4</v>
      </c>
      <c r="E12" s="34">
        <v>27.5</v>
      </c>
      <c r="F12" s="34">
        <v>31.2</v>
      </c>
      <c r="G12" s="34">
        <v>35.4</v>
      </c>
      <c r="H12" s="34">
        <v>39.5</v>
      </c>
      <c r="I12" s="34">
        <v>45.7</v>
      </c>
      <c r="J12" s="34">
        <v>51</v>
      </c>
      <c r="K12" s="34">
        <v>56.2</v>
      </c>
      <c r="L12" s="34">
        <v>21.4</v>
      </c>
      <c r="M12" s="34">
        <v>23.8</v>
      </c>
      <c r="N12" s="34">
        <v>27.2</v>
      </c>
      <c r="O12" s="34">
        <v>31.1</v>
      </c>
      <c r="P12" s="34">
        <v>35.6</v>
      </c>
      <c r="Q12" s="34">
        <v>40.299999999999997</v>
      </c>
      <c r="R12" s="34">
        <v>45.5</v>
      </c>
      <c r="S12" s="34">
        <v>47.1</v>
      </c>
      <c r="T12" s="34">
        <v>51.1</v>
      </c>
    </row>
    <row r="13" spans="1:20" ht="12" customHeight="1" x14ac:dyDescent="0.2">
      <c r="A13" s="1" t="s">
        <v>897</v>
      </c>
      <c r="C13" s="25"/>
      <c r="I13" s="37"/>
      <c r="J13" s="38"/>
      <c r="K13" s="38"/>
      <c r="T13" s="19" t="s">
        <v>21</v>
      </c>
    </row>
    <row r="14" spans="1:20" ht="12" customHeight="1" x14ac:dyDescent="0.2">
      <c r="B14" s="2" t="s">
        <v>13</v>
      </c>
      <c r="C14" s="35" t="s">
        <v>2</v>
      </c>
      <c r="I14" s="36"/>
      <c r="J14" s="25"/>
    </row>
    <row r="15" spans="1:20" ht="15" customHeight="1" x14ac:dyDescent="0.2">
      <c r="I15" s="36"/>
      <c r="J15" s="25"/>
    </row>
    <row r="16" spans="1:20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customSheetViews>
    <customSheetView guid="{1063ECEF-C173-47D0-97AB-460E9FD2F30A}" showGridLines="0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printArea="1" view="pageBreakPreview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r:id="rId3"/>
      <headerFooter alignWithMargins="0"/>
    </customSheetView>
    <customSheetView guid="{B12C10F6-D778-41E9-8AB8-DA38D33E3FE6}" scale="60" showPageBreaks="1" showGridLines="0" printArea="1" view="pageBreakPreview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r:id="rId4"/>
      <headerFooter alignWithMargins="0"/>
    </customSheetView>
    <customSheetView guid="{75E9111E-2213-AC4F-8AAB-9D1648DDCBF9}" showPageBreaks="1" showGridLines="0"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5"/>
      <headerFooter alignWithMargins="0"/>
    </customSheetView>
    <customSheetView guid="{F08EF5F2-6A72-B948-8096-EE239DEE0301}" showGridLines="0"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6"/>
      <headerFooter alignWithMargins="0"/>
    </customSheetView>
    <customSheetView guid="{A8645DCB-D572-6944-B13B-8DC13BB111CA}" showGridLines="0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7"/>
      <headerFooter alignWithMargins="0"/>
    </customSheetView>
    <customSheetView guid="{DBAD1FFC-E8B6-46DF-B96B-4DA90E1986E1}" scale="60" showPageBreaks="1" showGridLines="0" printArea="1" view="pageBreakPreview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r:id="rId8"/>
      <headerFooter alignWithMargins="0"/>
    </customSheetView>
    <customSheetView guid="{E8560C56-3BFF-43E3-BFE2-88FD83A634BD}" showPageBreaks="1" showGridLines="0" printArea="1" view="pageBreakPreview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r:id="rId9"/>
      <headerFooter alignWithMargins="0"/>
    </customSheetView>
    <customSheetView guid="{BC9EA3EC-B020-094C-BBAF-B8A6749D0A04}" showGridLines="0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10"/>
      <headerFooter alignWithMargins="0"/>
    </customSheetView>
    <customSheetView guid="{57B261F0-D7B9-974D-93E6-27B09951C272}" showGridLines="0">
      <selection activeCell="T2" sqref="T2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11"/>
      <headerFooter alignWithMargins="0"/>
    </customSheetView>
    <customSheetView guid="{76A95D36-BC02-614D-9B02-580F1F25BEC1}" showGridLines="0">
      <selection activeCell="Q17" sqref="Q17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12"/>
      <headerFooter alignWithMargins="0"/>
    </customSheetView>
    <customSheetView guid="{A798FD1F-3323-1349-918B-0E45F18CE6EC}" showGridLines="0">
      <selection activeCell="Q17" sqref="Q17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horizontalDpi="200" verticalDpi="200" r:id="rId13"/>
      <headerFooter alignWithMargins="0"/>
    </customSheetView>
    <customSheetView guid="{AC13F217-7915-674D-9679-25AF22E59FB8}" showGridLines="0" printArea="1" view="pageBreakPreview">
      <selection activeCell="G19" sqref="G19"/>
      <pageMargins left="0.78740157480314965" right="0.78740157480314965" top="0.59055118110236227" bottom="0.59055118110236227" header="0.51181102362204722" footer="0.51181102362204722"/>
      <printOptions horizontalCentered="1"/>
      <pageSetup paperSize="9" orientation="landscape" r:id="rId14"/>
      <headerFooter alignWithMargins="0"/>
    </customSheetView>
  </customSheetViews>
  <mergeCells count="9">
    <mergeCell ref="A3:B6"/>
    <mergeCell ref="A7:A9"/>
    <mergeCell ref="A10:A12"/>
    <mergeCell ref="C3:K3"/>
    <mergeCell ref="L3:T3"/>
    <mergeCell ref="C5:H5"/>
    <mergeCell ref="I5:K5"/>
    <mergeCell ref="L5:Q5"/>
    <mergeCell ref="R5:T5"/>
  </mergeCells>
  <phoneticPr fontId="8"/>
  <pageMargins left="0.78740157480314965" right="0.78740157480314965" top="0.59055118110236227" bottom="0.59055118110236227" header="0.51181102362204722" footer="0.51181102362204722"/>
  <pageSetup paperSize="9" orientation="landscape" r:id="rId1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"/>
  <sheetViews>
    <sheetView showGridLines="0" view="pageBreakPreview" zoomScaleSheetLayoutView="100" workbookViewId="0"/>
  </sheetViews>
  <sheetFormatPr defaultColWidth="10" defaultRowHeight="13.2" x14ac:dyDescent="0.2"/>
  <cols>
    <col min="1" max="1" width="11.77734375" style="41" customWidth="1"/>
    <col min="2" max="3" width="14" style="41" customWidth="1"/>
    <col min="4" max="7" width="19" style="41" customWidth="1"/>
    <col min="8" max="8" width="10" style="41"/>
    <col min="9" max="9" width="32.88671875" style="41" bestFit="1" customWidth="1"/>
    <col min="10" max="16384" width="10" style="41"/>
  </cols>
  <sheetData>
    <row r="1" spans="1:12" ht="17.399999999999999" x14ac:dyDescent="0.2">
      <c r="A1" s="42" t="s">
        <v>114</v>
      </c>
      <c r="L1" s="51"/>
    </row>
    <row r="2" spans="1:12" x14ac:dyDescent="0.2">
      <c r="A2" s="43"/>
      <c r="B2" s="43"/>
      <c r="C2" s="43"/>
      <c r="D2" s="43"/>
      <c r="E2" s="43"/>
      <c r="F2" s="49"/>
      <c r="G2" s="49" t="s">
        <v>113</v>
      </c>
      <c r="L2" s="51"/>
    </row>
    <row r="3" spans="1:12" ht="42.75" customHeight="1" x14ac:dyDescent="0.2">
      <c r="A3" s="44" t="s">
        <v>112</v>
      </c>
      <c r="B3" s="44" t="s">
        <v>109</v>
      </c>
      <c r="C3" s="44" t="s">
        <v>76</v>
      </c>
      <c r="D3" s="47" t="s">
        <v>101</v>
      </c>
      <c r="E3" s="47" t="s">
        <v>91</v>
      </c>
      <c r="F3" s="47" t="s">
        <v>52</v>
      </c>
      <c r="G3" s="47" t="s">
        <v>98</v>
      </c>
    </row>
    <row r="4" spans="1:12" ht="15" customHeight="1" x14ac:dyDescent="0.2">
      <c r="A4" s="44" t="s">
        <v>96</v>
      </c>
      <c r="B4" s="45">
        <v>15</v>
      </c>
      <c r="C4" s="46">
        <v>4595</v>
      </c>
      <c r="D4" s="48">
        <v>13</v>
      </c>
      <c r="E4" s="45">
        <v>22</v>
      </c>
      <c r="F4" s="46">
        <v>930</v>
      </c>
      <c r="G4" s="50">
        <f>F4/C4</f>
        <v>0.20239390642002175</v>
      </c>
    </row>
    <row r="5" spans="1:12" ht="15" customHeight="1" x14ac:dyDescent="0.2">
      <c r="A5" s="44" t="s">
        <v>30</v>
      </c>
      <c r="B5" s="45">
        <v>15</v>
      </c>
      <c r="C5" s="46">
        <v>4507</v>
      </c>
      <c r="D5" s="48">
        <v>13</v>
      </c>
      <c r="E5" s="45">
        <v>22</v>
      </c>
      <c r="F5" s="46">
        <v>971</v>
      </c>
      <c r="G5" s="50">
        <f>F5/C5</f>
        <v>0.21544264477479477</v>
      </c>
    </row>
    <row r="6" spans="1:12" ht="15" customHeight="1" x14ac:dyDescent="0.2">
      <c r="A6" s="44" t="s">
        <v>65</v>
      </c>
      <c r="B6" s="45">
        <v>15</v>
      </c>
      <c r="C6" s="46">
        <v>4469</v>
      </c>
      <c r="D6" s="48">
        <v>13</v>
      </c>
      <c r="E6" s="45">
        <v>23</v>
      </c>
      <c r="F6" s="46">
        <v>1004</v>
      </c>
      <c r="G6" s="50">
        <f>F6/C6</f>
        <v>0.22465876034907137</v>
      </c>
    </row>
    <row r="7" spans="1:12" ht="15" customHeight="1" x14ac:dyDescent="0.2">
      <c r="A7" s="44" t="s">
        <v>609</v>
      </c>
      <c r="B7" s="45">
        <v>15</v>
      </c>
      <c r="C7" s="46">
        <v>4419</v>
      </c>
      <c r="D7" s="48">
        <v>13</v>
      </c>
      <c r="E7" s="45">
        <v>23</v>
      </c>
      <c r="F7" s="46">
        <v>1037</v>
      </c>
      <c r="G7" s="50">
        <f>F7/C7</f>
        <v>0.23466847703100249</v>
      </c>
    </row>
    <row r="8" spans="1:12" ht="15" customHeight="1" x14ac:dyDescent="0.2">
      <c r="A8" s="44" t="s">
        <v>924</v>
      </c>
      <c r="B8" s="45">
        <v>14</v>
      </c>
      <c r="C8" s="46">
        <v>4327</v>
      </c>
      <c r="D8" s="48">
        <v>12</v>
      </c>
      <c r="E8" s="45">
        <v>23</v>
      </c>
      <c r="F8" s="46">
        <v>998</v>
      </c>
      <c r="G8" s="50">
        <f>F8/C8</f>
        <v>0.23064478853709267</v>
      </c>
    </row>
    <row r="9" spans="1:12" ht="15" customHeight="1" x14ac:dyDescent="0.2">
      <c r="A9" s="43"/>
      <c r="B9" s="43"/>
      <c r="C9" s="43"/>
      <c r="D9" s="43"/>
      <c r="E9" s="43"/>
      <c r="F9" s="49"/>
      <c r="G9" s="49" t="s">
        <v>94</v>
      </c>
    </row>
  </sheetData>
  <customSheetViews>
    <customSheetView guid="{1063ECEF-C173-47D0-97AB-460E9FD2F30A}" showPageBreaks="1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scale="75" orientation="portrait" r:id="rId1"/>
    </customSheetView>
    <customSheetView guid="{46D118F4-1245-46F4-999F-CCEEE9677E7D}" showPageBreaks="1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2"/>
    </customSheetView>
    <customSheetView guid="{5A5EAF48-D8CD-5448-AD18-96BC769A9110}" showPageBreaks="1" showGridLines="0" fitToPage="1" printArea="1" view="pageBreakPreview">
      <selection activeCell="E23" sqref="E23"/>
      <pageMargins left="0.70866141732283472" right="0.70866141732283472" top="0.74803149606299213" bottom="0.74803149606299213" header="0.31496062992125984" footer="0.31496062992125984"/>
      <pageSetup paperSize="9" orientation="landscape" r:id="rId3"/>
    </customSheetView>
    <customSheetView guid="{B12C10F6-D778-41E9-8AB8-DA38D33E3FE6}" showPageBreaks="1" showGridLines="0" fitToPage="1" printArea="1" view="pageBreakPreview">
      <selection activeCell="B8" sqref="B8:F8"/>
      <pageMargins left="0.70866141732283472" right="0.70866141732283472" top="0.74803149606299213" bottom="0.74803149606299213" header="0.31496062992125984" footer="0.31496062992125984"/>
      <pageSetup paperSize="9" orientation="landscape" r:id="rId4"/>
    </customSheetView>
    <customSheetView guid="{75E9111E-2213-AC4F-8AAB-9D1648DDCBF9}" showPageBreaks="1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5"/>
    </customSheetView>
    <customSheetView guid="{F08EF5F2-6A72-B948-8096-EE239DEE0301}" showGridLines="0" fitToPage="1" printArea="1">
      <selection activeCell="F17" sqref="F17"/>
      <pageMargins left="0.70866141732283472" right="0.70866141732283472" top="0.74803149606299213" bottom="0.74803149606299213" header="0.31496062992125984" footer="0.31496062992125984"/>
      <pageSetup paperSize="9" r:id="rId6"/>
    </customSheetView>
    <customSheetView guid="{A8645DCB-D572-6944-B13B-8DC13BB111CA}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7"/>
    </customSheetView>
    <customSheetView guid="{DBAD1FFC-E8B6-46DF-B96B-4DA90E1986E1}" showPageBreaks="1" showGridLines="0" fitToPage="1" printArea="1" view="pageBreakPreview">
      <selection activeCell="B8" sqref="B8:F8"/>
      <pageMargins left="0.70866141732283472" right="0.70866141732283472" top="0.74803149606299213" bottom="0.74803149606299213" header="0.31496062992125984" footer="0.31496062992125984"/>
      <pageSetup paperSize="9" orientation="landscape" r:id="rId8"/>
    </customSheetView>
    <customSheetView guid="{E8560C56-3BFF-43E3-BFE2-88FD83A634BD}" showPageBreaks="1" showGridLines="0" fitToPage="1" printArea="1" view="pageBreakPreview">
      <selection activeCell="B8" sqref="B8:F8"/>
      <pageMargins left="0.70866141732283472" right="0.70866141732283472" top="0.74803149606299213" bottom="0.74803149606299213" header="0.31496062992125984" footer="0.31496062992125984"/>
      <pageSetup paperSize="9" orientation="landscape" r:id="rId9"/>
    </customSheetView>
    <customSheetView guid="{BC9EA3EC-B020-094C-BBAF-B8A6749D0A04}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10"/>
    </customSheetView>
    <customSheetView guid="{57B261F0-D7B9-974D-93E6-27B09951C272}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11"/>
    </customSheetView>
    <customSheetView guid="{76A95D36-BC02-614D-9B02-580F1F25BEC1}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12"/>
    </customSheetView>
    <customSheetView guid="{A798FD1F-3323-1349-918B-0E45F18CE6EC}" showGridLines="0" fitToPage="1" printArea="1">
      <selection activeCell="F13" sqref="F13"/>
      <pageMargins left="0.70866141732283472" right="0.70866141732283472" top="0.74803149606299213" bottom="0.74803149606299213" header="0.31496062992125984" footer="0.31496062992125984"/>
      <pageSetup paperSize="9" r:id="rId13"/>
    </customSheetView>
    <customSheetView guid="{AC13F217-7915-674D-9679-25AF22E59FB8}" showGridLines="0" fitToPage="1" printArea="1" view="pageBreakPreview">
      <selection activeCell="B8" sqref="B8:F8"/>
      <pageMargins left="0.70866141732283472" right="0.70866141732283472" top="0.74803149606299213" bottom="0.74803149606299213" header="0.31496062992125984" footer="0.31496062992125984"/>
      <pageSetup paperSize="9" orientation="landscape" r:id="rId14"/>
    </customSheetView>
  </customSheetViews>
  <phoneticPr fontId="8"/>
  <pageMargins left="0.70866141732283472" right="0.70866141732283472" top="0.74803149606299213" bottom="0.74803149606299213" header="0.31496062992125984" footer="0.31496062992125984"/>
  <pageSetup paperSize="9" orientation="landscape"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72"/>
  <sheetViews>
    <sheetView showGridLines="0" view="pageBreakPreview" zoomScaleSheetLayoutView="100" workbookViewId="0"/>
  </sheetViews>
  <sheetFormatPr defaultRowHeight="10.8" x14ac:dyDescent="0.2"/>
  <cols>
    <col min="1" max="1" width="3.77734375" style="52" customWidth="1"/>
    <col min="2" max="2" width="11.44140625" style="52" customWidth="1"/>
    <col min="3" max="3" width="6.5546875" style="2" customWidth="1"/>
    <col min="4" max="4" width="6.5546875" style="53" customWidth="1"/>
    <col min="5" max="5" width="6.5546875" style="52" customWidth="1"/>
    <col min="6" max="6" width="6.5546875" style="54" customWidth="1"/>
    <col min="7" max="7" width="6.5546875" style="52" customWidth="1"/>
    <col min="8" max="8" width="6.5546875" style="53" customWidth="1"/>
    <col min="9" max="10" width="6.5546875" style="52" customWidth="1"/>
    <col min="11" max="11" width="6.5546875" style="54" customWidth="1"/>
    <col min="12" max="30" width="6.5546875" style="52" customWidth="1"/>
    <col min="31" max="41" width="4.33203125" style="52" customWidth="1"/>
    <col min="42" max="256" width="9" style="52" customWidth="1"/>
    <col min="257" max="257" width="3.77734375" style="52" customWidth="1"/>
    <col min="258" max="258" width="11.44140625" style="52" customWidth="1"/>
    <col min="259" max="259" width="5.88671875" style="52" bestFit="1" customWidth="1"/>
    <col min="260" max="286" width="5.6640625" style="52" customWidth="1"/>
    <col min="287" max="297" width="4.33203125" style="52" customWidth="1"/>
    <col min="298" max="512" width="9" style="52" customWidth="1"/>
    <col min="513" max="513" width="3.77734375" style="52" customWidth="1"/>
    <col min="514" max="514" width="11.44140625" style="52" customWidth="1"/>
    <col min="515" max="515" width="5.88671875" style="52" bestFit="1" customWidth="1"/>
    <col min="516" max="542" width="5.6640625" style="52" customWidth="1"/>
    <col min="543" max="553" width="4.33203125" style="52" customWidth="1"/>
    <col min="554" max="768" width="9" style="52" customWidth="1"/>
    <col min="769" max="769" width="3.77734375" style="52" customWidth="1"/>
    <col min="770" max="770" width="11.44140625" style="52" customWidth="1"/>
    <col min="771" max="771" width="5.88671875" style="52" bestFit="1" customWidth="1"/>
    <col min="772" max="798" width="5.6640625" style="52" customWidth="1"/>
    <col min="799" max="809" width="4.33203125" style="52" customWidth="1"/>
    <col min="810" max="1024" width="9" style="52" customWidth="1"/>
    <col min="1025" max="1025" width="3.77734375" style="52" customWidth="1"/>
    <col min="1026" max="1026" width="11.44140625" style="52" customWidth="1"/>
    <col min="1027" max="1027" width="5.88671875" style="52" bestFit="1" customWidth="1"/>
    <col min="1028" max="1054" width="5.6640625" style="52" customWidth="1"/>
    <col min="1055" max="1065" width="4.33203125" style="52" customWidth="1"/>
    <col min="1066" max="1280" width="9" style="52" customWidth="1"/>
    <col min="1281" max="1281" width="3.77734375" style="52" customWidth="1"/>
    <col min="1282" max="1282" width="11.44140625" style="52" customWidth="1"/>
    <col min="1283" max="1283" width="5.88671875" style="52" bestFit="1" customWidth="1"/>
    <col min="1284" max="1310" width="5.6640625" style="52" customWidth="1"/>
    <col min="1311" max="1321" width="4.33203125" style="52" customWidth="1"/>
    <col min="1322" max="1536" width="9" style="52" customWidth="1"/>
    <col min="1537" max="1537" width="3.77734375" style="52" customWidth="1"/>
    <col min="1538" max="1538" width="11.44140625" style="52" customWidth="1"/>
    <col min="1539" max="1539" width="5.88671875" style="52" bestFit="1" customWidth="1"/>
    <col min="1540" max="1566" width="5.6640625" style="52" customWidth="1"/>
    <col min="1567" max="1577" width="4.33203125" style="52" customWidth="1"/>
    <col min="1578" max="1792" width="9" style="52" customWidth="1"/>
    <col min="1793" max="1793" width="3.77734375" style="52" customWidth="1"/>
    <col min="1794" max="1794" width="11.44140625" style="52" customWidth="1"/>
    <col min="1795" max="1795" width="5.88671875" style="52" bestFit="1" customWidth="1"/>
    <col min="1796" max="1822" width="5.6640625" style="52" customWidth="1"/>
    <col min="1823" max="1833" width="4.33203125" style="52" customWidth="1"/>
    <col min="1834" max="2048" width="9" style="52" customWidth="1"/>
    <col min="2049" max="2049" width="3.77734375" style="52" customWidth="1"/>
    <col min="2050" max="2050" width="11.44140625" style="52" customWidth="1"/>
    <col min="2051" max="2051" width="5.88671875" style="52" bestFit="1" customWidth="1"/>
    <col min="2052" max="2078" width="5.6640625" style="52" customWidth="1"/>
    <col min="2079" max="2089" width="4.33203125" style="52" customWidth="1"/>
    <col min="2090" max="2304" width="9" style="52" customWidth="1"/>
    <col min="2305" max="2305" width="3.77734375" style="52" customWidth="1"/>
    <col min="2306" max="2306" width="11.44140625" style="52" customWidth="1"/>
    <col min="2307" max="2307" width="5.88671875" style="52" bestFit="1" customWidth="1"/>
    <col min="2308" max="2334" width="5.6640625" style="52" customWidth="1"/>
    <col min="2335" max="2345" width="4.33203125" style="52" customWidth="1"/>
    <col min="2346" max="2560" width="9" style="52" customWidth="1"/>
    <col min="2561" max="2561" width="3.77734375" style="52" customWidth="1"/>
    <col min="2562" max="2562" width="11.44140625" style="52" customWidth="1"/>
    <col min="2563" max="2563" width="5.88671875" style="52" bestFit="1" customWidth="1"/>
    <col min="2564" max="2590" width="5.6640625" style="52" customWidth="1"/>
    <col min="2591" max="2601" width="4.33203125" style="52" customWidth="1"/>
    <col min="2602" max="2816" width="9" style="52" customWidth="1"/>
    <col min="2817" max="2817" width="3.77734375" style="52" customWidth="1"/>
    <col min="2818" max="2818" width="11.44140625" style="52" customWidth="1"/>
    <col min="2819" max="2819" width="5.88671875" style="52" bestFit="1" customWidth="1"/>
    <col min="2820" max="2846" width="5.6640625" style="52" customWidth="1"/>
    <col min="2847" max="2857" width="4.33203125" style="52" customWidth="1"/>
    <col min="2858" max="3072" width="9" style="52" customWidth="1"/>
    <col min="3073" max="3073" width="3.77734375" style="52" customWidth="1"/>
    <col min="3074" max="3074" width="11.44140625" style="52" customWidth="1"/>
    <col min="3075" max="3075" width="5.88671875" style="52" bestFit="1" customWidth="1"/>
    <col min="3076" max="3102" width="5.6640625" style="52" customWidth="1"/>
    <col min="3103" max="3113" width="4.33203125" style="52" customWidth="1"/>
    <col min="3114" max="3328" width="9" style="52" customWidth="1"/>
    <col min="3329" max="3329" width="3.77734375" style="52" customWidth="1"/>
    <col min="3330" max="3330" width="11.44140625" style="52" customWidth="1"/>
    <col min="3331" max="3331" width="5.88671875" style="52" bestFit="1" customWidth="1"/>
    <col min="3332" max="3358" width="5.6640625" style="52" customWidth="1"/>
    <col min="3359" max="3369" width="4.33203125" style="52" customWidth="1"/>
    <col min="3370" max="3584" width="9" style="52" customWidth="1"/>
    <col min="3585" max="3585" width="3.77734375" style="52" customWidth="1"/>
    <col min="3586" max="3586" width="11.44140625" style="52" customWidth="1"/>
    <col min="3587" max="3587" width="5.88671875" style="52" bestFit="1" customWidth="1"/>
    <col min="3588" max="3614" width="5.6640625" style="52" customWidth="1"/>
    <col min="3615" max="3625" width="4.33203125" style="52" customWidth="1"/>
    <col min="3626" max="3840" width="9" style="52" customWidth="1"/>
    <col min="3841" max="3841" width="3.77734375" style="52" customWidth="1"/>
    <col min="3842" max="3842" width="11.44140625" style="52" customWidth="1"/>
    <col min="3843" max="3843" width="5.88671875" style="52" bestFit="1" customWidth="1"/>
    <col min="3844" max="3870" width="5.6640625" style="52" customWidth="1"/>
    <col min="3871" max="3881" width="4.33203125" style="52" customWidth="1"/>
    <col min="3882" max="4096" width="9" style="52" customWidth="1"/>
    <col min="4097" max="4097" width="3.77734375" style="52" customWidth="1"/>
    <col min="4098" max="4098" width="11.44140625" style="52" customWidth="1"/>
    <col min="4099" max="4099" width="5.88671875" style="52" bestFit="1" customWidth="1"/>
    <col min="4100" max="4126" width="5.6640625" style="52" customWidth="1"/>
    <col min="4127" max="4137" width="4.33203125" style="52" customWidth="1"/>
    <col min="4138" max="4352" width="9" style="52" customWidth="1"/>
    <col min="4353" max="4353" width="3.77734375" style="52" customWidth="1"/>
    <col min="4354" max="4354" width="11.44140625" style="52" customWidth="1"/>
    <col min="4355" max="4355" width="5.88671875" style="52" bestFit="1" customWidth="1"/>
    <col min="4356" max="4382" width="5.6640625" style="52" customWidth="1"/>
    <col min="4383" max="4393" width="4.33203125" style="52" customWidth="1"/>
    <col min="4394" max="4608" width="9" style="52" customWidth="1"/>
    <col min="4609" max="4609" width="3.77734375" style="52" customWidth="1"/>
    <col min="4610" max="4610" width="11.44140625" style="52" customWidth="1"/>
    <col min="4611" max="4611" width="5.88671875" style="52" bestFit="1" customWidth="1"/>
    <col min="4612" max="4638" width="5.6640625" style="52" customWidth="1"/>
    <col min="4639" max="4649" width="4.33203125" style="52" customWidth="1"/>
    <col min="4650" max="4864" width="9" style="52" customWidth="1"/>
    <col min="4865" max="4865" width="3.77734375" style="52" customWidth="1"/>
    <col min="4866" max="4866" width="11.44140625" style="52" customWidth="1"/>
    <col min="4867" max="4867" width="5.88671875" style="52" bestFit="1" customWidth="1"/>
    <col min="4868" max="4894" width="5.6640625" style="52" customWidth="1"/>
    <col min="4895" max="4905" width="4.33203125" style="52" customWidth="1"/>
    <col min="4906" max="5120" width="9" style="52" customWidth="1"/>
    <col min="5121" max="5121" width="3.77734375" style="52" customWidth="1"/>
    <col min="5122" max="5122" width="11.44140625" style="52" customWidth="1"/>
    <col min="5123" max="5123" width="5.88671875" style="52" bestFit="1" customWidth="1"/>
    <col min="5124" max="5150" width="5.6640625" style="52" customWidth="1"/>
    <col min="5151" max="5161" width="4.33203125" style="52" customWidth="1"/>
    <col min="5162" max="5376" width="9" style="52" customWidth="1"/>
    <col min="5377" max="5377" width="3.77734375" style="52" customWidth="1"/>
    <col min="5378" max="5378" width="11.44140625" style="52" customWidth="1"/>
    <col min="5379" max="5379" width="5.88671875" style="52" bestFit="1" customWidth="1"/>
    <col min="5380" max="5406" width="5.6640625" style="52" customWidth="1"/>
    <col min="5407" max="5417" width="4.33203125" style="52" customWidth="1"/>
    <col min="5418" max="5632" width="9" style="52" customWidth="1"/>
    <col min="5633" max="5633" width="3.77734375" style="52" customWidth="1"/>
    <col min="5634" max="5634" width="11.44140625" style="52" customWidth="1"/>
    <col min="5635" max="5635" width="5.88671875" style="52" bestFit="1" customWidth="1"/>
    <col min="5636" max="5662" width="5.6640625" style="52" customWidth="1"/>
    <col min="5663" max="5673" width="4.33203125" style="52" customWidth="1"/>
    <col min="5674" max="5888" width="9" style="52" customWidth="1"/>
    <col min="5889" max="5889" width="3.77734375" style="52" customWidth="1"/>
    <col min="5890" max="5890" width="11.44140625" style="52" customWidth="1"/>
    <col min="5891" max="5891" width="5.88671875" style="52" bestFit="1" customWidth="1"/>
    <col min="5892" max="5918" width="5.6640625" style="52" customWidth="1"/>
    <col min="5919" max="5929" width="4.33203125" style="52" customWidth="1"/>
    <col min="5930" max="6144" width="9" style="52" customWidth="1"/>
    <col min="6145" max="6145" width="3.77734375" style="52" customWidth="1"/>
    <col min="6146" max="6146" width="11.44140625" style="52" customWidth="1"/>
    <col min="6147" max="6147" width="5.88671875" style="52" bestFit="1" customWidth="1"/>
    <col min="6148" max="6174" width="5.6640625" style="52" customWidth="1"/>
    <col min="6175" max="6185" width="4.33203125" style="52" customWidth="1"/>
    <col min="6186" max="6400" width="9" style="52" customWidth="1"/>
    <col min="6401" max="6401" width="3.77734375" style="52" customWidth="1"/>
    <col min="6402" max="6402" width="11.44140625" style="52" customWidth="1"/>
    <col min="6403" max="6403" width="5.88671875" style="52" bestFit="1" customWidth="1"/>
    <col min="6404" max="6430" width="5.6640625" style="52" customWidth="1"/>
    <col min="6431" max="6441" width="4.33203125" style="52" customWidth="1"/>
    <col min="6442" max="6656" width="9" style="52" customWidth="1"/>
    <col min="6657" max="6657" width="3.77734375" style="52" customWidth="1"/>
    <col min="6658" max="6658" width="11.44140625" style="52" customWidth="1"/>
    <col min="6659" max="6659" width="5.88671875" style="52" bestFit="1" customWidth="1"/>
    <col min="6660" max="6686" width="5.6640625" style="52" customWidth="1"/>
    <col min="6687" max="6697" width="4.33203125" style="52" customWidth="1"/>
    <col min="6698" max="6912" width="9" style="52" customWidth="1"/>
    <col min="6913" max="6913" width="3.77734375" style="52" customWidth="1"/>
    <col min="6914" max="6914" width="11.44140625" style="52" customWidth="1"/>
    <col min="6915" max="6915" width="5.88671875" style="52" bestFit="1" customWidth="1"/>
    <col min="6916" max="6942" width="5.6640625" style="52" customWidth="1"/>
    <col min="6943" max="6953" width="4.33203125" style="52" customWidth="1"/>
    <col min="6954" max="7168" width="9" style="52" customWidth="1"/>
    <col min="7169" max="7169" width="3.77734375" style="52" customWidth="1"/>
    <col min="7170" max="7170" width="11.44140625" style="52" customWidth="1"/>
    <col min="7171" max="7171" width="5.88671875" style="52" bestFit="1" customWidth="1"/>
    <col min="7172" max="7198" width="5.6640625" style="52" customWidth="1"/>
    <col min="7199" max="7209" width="4.33203125" style="52" customWidth="1"/>
    <col min="7210" max="7424" width="9" style="52" customWidth="1"/>
    <col min="7425" max="7425" width="3.77734375" style="52" customWidth="1"/>
    <col min="7426" max="7426" width="11.44140625" style="52" customWidth="1"/>
    <col min="7427" max="7427" width="5.88671875" style="52" bestFit="1" customWidth="1"/>
    <col min="7428" max="7454" width="5.6640625" style="52" customWidth="1"/>
    <col min="7455" max="7465" width="4.33203125" style="52" customWidth="1"/>
    <col min="7466" max="7680" width="9" style="52" customWidth="1"/>
    <col min="7681" max="7681" width="3.77734375" style="52" customWidth="1"/>
    <col min="7682" max="7682" width="11.44140625" style="52" customWidth="1"/>
    <col min="7683" max="7683" width="5.88671875" style="52" bestFit="1" customWidth="1"/>
    <col min="7684" max="7710" width="5.6640625" style="52" customWidth="1"/>
    <col min="7711" max="7721" width="4.33203125" style="52" customWidth="1"/>
    <col min="7722" max="7936" width="9" style="52" customWidth="1"/>
    <col min="7937" max="7937" width="3.77734375" style="52" customWidth="1"/>
    <col min="7938" max="7938" width="11.44140625" style="52" customWidth="1"/>
    <col min="7939" max="7939" width="5.88671875" style="52" bestFit="1" customWidth="1"/>
    <col min="7940" max="7966" width="5.6640625" style="52" customWidth="1"/>
    <col min="7967" max="7977" width="4.33203125" style="52" customWidth="1"/>
    <col min="7978" max="8192" width="9" style="52" customWidth="1"/>
    <col min="8193" max="8193" width="3.77734375" style="52" customWidth="1"/>
    <col min="8194" max="8194" width="11.44140625" style="52" customWidth="1"/>
    <col min="8195" max="8195" width="5.88671875" style="52" bestFit="1" customWidth="1"/>
    <col min="8196" max="8222" width="5.6640625" style="52" customWidth="1"/>
    <col min="8223" max="8233" width="4.33203125" style="52" customWidth="1"/>
    <col min="8234" max="8448" width="9" style="52" customWidth="1"/>
    <col min="8449" max="8449" width="3.77734375" style="52" customWidth="1"/>
    <col min="8450" max="8450" width="11.44140625" style="52" customWidth="1"/>
    <col min="8451" max="8451" width="5.88671875" style="52" bestFit="1" customWidth="1"/>
    <col min="8452" max="8478" width="5.6640625" style="52" customWidth="1"/>
    <col min="8479" max="8489" width="4.33203125" style="52" customWidth="1"/>
    <col min="8490" max="8704" width="9" style="52" customWidth="1"/>
    <col min="8705" max="8705" width="3.77734375" style="52" customWidth="1"/>
    <col min="8706" max="8706" width="11.44140625" style="52" customWidth="1"/>
    <col min="8707" max="8707" width="5.88671875" style="52" bestFit="1" customWidth="1"/>
    <col min="8708" max="8734" width="5.6640625" style="52" customWidth="1"/>
    <col min="8735" max="8745" width="4.33203125" style="52" customWidth="1"/>
    <col min="8746" max="8960" width="9" style="52" customWidth="1"/>
    <col min="8961" max="8961" width="3.77734375" style="52" customWidth="1"/>
    <col min="8962" max="8962" width="11.44140625" style="52" customWidth="1"/>
    <col min="8963" max="8963" width="5.88671875" style="52" bestFit="1" customWidth="1"/>
    <col min="8964" max="8990" width="5.6640625" style="52" customWidth="1"/>
    <col min="8991" max="9001" width="4.33203125" style="52" customWidth="1"/>
    <col min="9002" max="9216" width="9" style="52" customWidth="1"/>
    <col min="9217" max="9217" width="3.77734375" style="52" customWidth="1"/>
    <col min="9218" max="9218" width="11.44140625" style="52" customWidth="1"/>
    <col min="9219" max="9219" width="5.88671875" style="52" bestFit="1" customWidth="1"/>
    <col min="9220" max="9246" width="5.6640625" style="52" customWidth="1"/>
    <col min="9247" max="9257" width="4.33203125" style="52" customWidth="1"/>
    <col min="9258" max="9472" width="9" style="52" customWidth="1"/>
    <col min="9473" max="9473" width="3.77734375" style="52" customWidth="1"/>
    <col min="9474" max="9474" width="11.44140625" style="52" customWidth="1"/>
    <col min="9475" max="9475" width="5.88671875" style="52" bestFit="1" customWidth="1"/>
    <col min="9476" max="9502" width="5.6640625" style="52" customWidth="1"/>
    <col min="9503" max="9513" width="4.33203125" style="52" customWidth="1"/>
    <col min="9514" max="9728" width="9" style="52" customWidth="1"/>
    <col min="9729" max="9729" width="3.77734375" style="52" customWidth="1"/>
    <col min="9730" max="9730" width="11.44140625" style="52" customWidth="1"/>
    <col min="9731" max="9731" width="5.88671875" style="52" bestFit="1" customWidth="1"/>
    <col min="9732" max="9758" width="5.6640625" style="52" customWidth="1"/>
    <col min="9759" max="9769" width="4.33203125" style="52" customWidth="1"/>
    <col min="9770" max="9984" width="9" style="52" customWidth="1"/>
    <col min="9985" max="9985" width="3.77734375" style="52" customWidth="1"/>
    <col min="9986" max="9986" width="11.44140625" style="52" customWidth="1"/>
    <col min="9987" max="9987" width="5.88671875" style="52" bestFit="1" customWidth="1"/>
    <col min="9988" max="10014" width="5.6640625" style="52" customWidth="1"/>
    <col min="10015" max="10025" width="4.33203125" style="52" customWidth="1"/>
    <col min="10026" max="10240" width="9" style="52" customWidth="1"/>
    <col min="10241" max="10241" width="3.77734375" style="52" customWidth="1"/>
    <col min="10242" max="10242" width="11.44140625" style="52" customWidth="1"/>
    <col min="10243" max="10243" width="5.88671875" style="52" bestFit="1" customWidth="1"/>
    <col min="10244" max="10270" width="5.6640625" style="52" customWidth="1"/>
    <col min="10271" max="10281" width="4.33203125" style="52" customWidth="1"/>
    <col min="10282" max="10496" width="9" style="52" customWidth="1"/>
    <col min="10497" max="10497" width="3.77734375" style="52" customWidth="1"/>
    <col min="10498" max="10498" width="11.44140625" style="52" customWidth="1"/>
    <col min="10499" max="10499" width="5.88671875" style="52" bestFit="1" customWidth="1"/>
    <col min="10500" max="10526" width="5.6640625" style="52" customWidth="1"/>
    <col min="10527" max="10537" width="4.33203125" style="52" customWidth="1"/>
    <col min="10538" max="10752" width="9" style="52" customWidth="1"/>
    <col min="10753" max="10753" width="3.77734375" style="52" customWidth="1"/>
    <col min="10754" max="10754" width="11.44140625" style="52" customWidth="1"/>
    <col min="10755" max="10755" width="5.88671875" style="52" bestFit="1" customWidth="1"/>
    <col min="10756" max="10782" width="5.6640625" style="52" customWidth="1"/>
    <col min="10783" max="10793" width="4.33203125" style="52" customWidth="1"/>
    <col min="10794" max="11008" width="9" style="52" customWidth="1"/>
    <col min="11009" max="11009" width="3.77734375" style="52" customWidth="1"/>
    <col min="11010" max="11010" width="11.44140625" style="52" customWidth="1"/>
    <col min="11011" max="11011" width="5.88671875" style="52" bestFit="1" customWidth="1"/>
    <col min="11012" max="11038" width="5.6640625" style="52" customWidth="1"/>
    <col min="11039" max="11049" width="4.33203125" style="52" customWidth="1"/>
    <col min="11050" max="11264" width="9" style="52" customWidth="1"/>
    <col min="11265" max="11265" width="3.77734375" style="52" customWidth="1"/>
    <col min="11266" max="11266" width="11.44140625" style="52" customWidth="1"/>
    <col min="11267" max="11267" width="5.88671875" style="52" bestFit="1" customWidth="1"/>
    <col min="11268" max="11294" width="5.6640625" style="52" customWidth="1"/>
    <col min="11295" max="11305" width="4.33203125" style="52" customWidth="1"/>
    <col min="11306" max="11520" width="9" style="52" customWidth="1"/>
    <col min="11521" max="11521" width="3.77734375" style="52" customWidth="1"/>
    <col min="11522" max="11522" width="11.44140625" style="52" customWidth="1"/>
    <col min="11523" max="11523" width="5.88671875" style="52" bestFit="1" customWidth="1"/>
    <col min="11524" max="11550" width="5.6640625" style="52" customWidth="1"/>
    <col min="11551" max="11561" width="4.33203125" style="52" customWidth="1"/>
    <col min="11562" max="11776" width="9" style="52" customWidth="1"/>
    <col min="11777" max="11777" width="3.77734375" style="52" customWidth="1"/>
    <col min="11778" max="11778" width="11.44140625" style="52" customWidth="1"/>
    <col min="11779" max="11779" width="5.88671875" style="52" bestFit="1" customWidth="1"/>
    <col min="11780" max="11806" width="5.6640625" style="52" customWidth="1"/>
    <col min="11807" max="11817" width="4.33203125" style="52" customWidth="1"/>
    <col min="11818" max="12032" width="9" style="52" customWidth="1"/>
    <col min="12033" max="12033" width="3.77734375" style="52" customWidth="1"/>
    <col min="12034" max="12034" width="11.44140625" style="52" customWidth="1"/>
    <col min="12035" max="12035" width="5.88671875" style="52" bestFit="1" customWidth="1"/>
    <col min="12036" max="12062" width="5.6640625" style="52" customWidth="1"/>
    <col min="12063" max="12073" width="4.33203125" style="52" customWidth="1"/>
    <col min="12074" max="12288" width="9" style="52" customWidth="1"/>
    <col min="12289" max="12289" width="3.77734375" style="52" customWidth="1"/>
    <col min="12290" max="12290" width="11.44140625" style="52" customWidth="1"/>
    <col min="12291" max="12291" width="5.88671875" style="52" bestFit="1" customWidth="1"/>
    <col min="12292" max="12318" width="5.6640625" style="52" customWidth="1"/>
    <col min="12319" max="12329" width="4.33203125" style="52" customWidth="1"/>
    <col min="12330" max="12544" width="9" style="52" customWidth="1"/>
    <col min="12545" max="12545" width="3.77734375" style="52" customWidth="1"/>
    <col min="12546" max="12546" width="11.44140625" style="52" customWidth="1"/>
    <col min="12547" max="12547" width="5.88671875" style="52" bestFit="1" customWidth="1"/>
    <col min="12548" max="12574" width="5.6640625" style="52" customWidth="1"/>
    <col min="12575" max="12585" width="4.33203125" style="52" customWidth="1"/>
    <col min="12586" max="12800" width="9" style="52" customWidth="1"/>
    <col min="12801" max="12801" width="3.77734375" style="52" customWidth="1"/>
    <col min="12802" max="12802" width="11.44140625" style="52" customWidth="1"/>
    <col min="12803" max="12803" width="5.88671875" style="52" bestFit="1" customWidth="1"/>
    <col min="12804" max="12830" width="5.6640625" style="52" customWidth="1"/>
    <col min="12831" max="12841" width="4.33203125" style="52" customWidth="1"/>
    <col min="12842" max="13056" width="9" style="52" customWidth="1"/>
    <col min="13057" max="13057" width="3.77734375" style="52" customWidth="1"/>
    <col min="13058" max="13058" width="11.44140625" style="52" customWidth="1"/>
    <col min="13059" max="13059" width="5.88671875" style="52" bestFit="1" customWidth="1"/>
    <col min="13060" max="13086" width="5.6640625" style="52" customWidth="1"/>
    <col min="13087" max="13097" width="4.33203125" style="52" customWidth="1"/>
    <col min="13098" max="13312" width="9" style="52" customWidth="1"/>
    <col min="13313" max="13313" width="3.77734375" style="52" customWidth="1"/>
    <col min="13314" max="13314" width="11.44140625" style="52" customWidth="1"/>
    <col min="13315" max="13315" width="5.88671875" style="52" bestFit="1" customWidth="1"/>
    <col min="13316" max="13342" width="5.6640625" style="52" customWidth="1"/>
    <col min="13343" max="13353" width="4.33203125" style="52" customWidth="1"/>
    <col min="13354" max="13568" width="9" style="52" customWidth="1"/>
    <col min="13569" max="13569" width="3.77734375" style="52" customWidth="1"/>
    <col min="13570" max="13570" width="11.44140625" style="52" customWidth="1"/>
    <col min="13571" max="13571" width="5.88671875" style="52" bestFit="1" customWidth="1"/>
    <col min="13572" max="13598" width="5.6640625" style="52" customWidth="1"/>
    <col min="13599" max="13609" width="4.33203125" style="52" customWidth="1"/>
    <col min="13610" max="13824" width="9" style="52" customWidth="1"/>
    <col min="13825" max="13825" width="3.77734375" style="52" customWidth="1"/>
    <col min="13826" max="13826" width="11.44140625" style="52" customWidth="1"/>
    <col min="13827" max="13827" width="5.88671875" style="52" bestFit="1" customWidth="1"/>
    <col min="13828" max="13854" width="5.6640625" style="52" customWidth="1"/>
    <col min="13855" max="13865" width="4.33203125" style="52" customWidth="1"/>
    <col min="13866" max="14080" width="9" style="52" customWidth="1"/>
    <col min="14081" max="14081" width="3.77734375" style="52" customWidth="1"/>
    <col min="14082" max="14082" width="11.44140625" style="52" customWidth="1"/>
    <col min="14083" max="14083" width="5.88671875" style="52" bestFit="1" customWidth="1"/>
    <col min="14084" max="14110" width="5.6640625" style="52" customWidth="1"/>
    <col min="14111" max="14121" width="4.33203125" style="52" customWidth="1"/>
    <col min="14122" max="14336" width="9" style="52" customWidth="1"/>
    <col min="14337" max="14337" width="3.77734375" style="52" customWidth="1"/>
    <col min="14338" max="14338" width="11.44140625" style="52" customWidth="1"/>
    <col min="14339" max="14339" width="5.88671875" style="52" bestFit="1" customWidth="1"/>
    <col min="14340" max="14366" width="5.6640625" style="52" customWidth="1"/>
    <col min="14367" max="14377" width="4.33203125" style="52" customWidth="1"/>
    <col min="14378" max="14592" width="9" style="52" customWidth="1"/>
    <col min="14593" max="14593" width="3.77734375" style="52" customWidth="1"/>
    <col min="14594" max="14594" width="11.44140625" style="52" customWidth="1"/>
    <col min="14595" max="14595" width="5.88671875" style="52" bestFit="1" customWidth="1"/>
    <col min="14596" max="14622" width="5.6640625" style="52" customWidth="1"/>
    <col min="14623" max="14633" width="4.33203125" style="52" customWidth="1"/>
    <col min="14634" max="14848" width="9" style="52" customWidth="1"/>
    <col min="14849" max="14849" width="3.77734375" style="52" customWidth="1"/>
    <col min="14850" max="14850" width="11.44140625" style="52" customWidth="1"/>
    <col min="14851" max="14851" width="5.88671875" style="52" bestFit="1" customWidth="1"/>
    <col min="14852" max="14878" width="5.6640625" style="52" customWidth="1"/>
    <col min="14879" max="14889" width="4.33203125" style="52" customWidth="1"/>
    <col min="14890" max="15104" width="9" style="52" customWidth="1"/>
    <col min="15105" max="15105" width="3.77734375" style="52" customWidth="1"/>
    <col min="15106" max="15106" width="11.44140625" style="52" customWidth="1"/>
    <col min="15107" max="15107" width="5.88671875" style="52" bestFit="1" customWidth="1"/>
    <col min="15108" max="15134" width="5.6640625" style="52" customWidth="1"/>
    <col min="15135" max="15145" width="4.33203125" style="52" customWidth="1"/>
    <col min="15146" max="15360" width="9" style="52" customWidth="1"/>
    <col min="15361" max="15361" width="3.77734375" style="52" customWidth="1"/>
    <col min="15362" max="15362" width="11.44140625" style="52" customWidth="1"/>
    <col min="15363" max="15363" width="5.88671875" style="52" bestFit="1" customWidth="1"/>
    <col min="15364" max="15390" width="5.6640625" style="52" customWidth="1"/>
    <col min="15391" max="15401" width="4.33203125" style="52" customWidth="1"/>
    <col min="15402" max="15616" width="9" style="52" customWidth="1"/>
    <col min="15617" max="15617" width="3.77734375" style="52" customWidth="1"/>
    <col min="15618" max="15618" width="11.44140625" style="52" customWidth="1"/>
    <col min="15619" max="15619" width="5.88671875" style="52" bestFit="1" customWidth="1"/>
    <col min="15620" max="15646" width="5.6640625" style="52" customWidth="1"/>
    <col min="15647" max="15657" width="4.33203125" style="52" customWidth="1"/>
    <col min="15658" max="15872" width="9" style="52" customWidth="1"/>
    <col min="15873" max="15873" width="3.77734375" style="52" customWidth="1"/>
    <col min="15874" max="15874" width="11.44140625" style="52" customWidth="1"/>
    <col min="15875" max="15875" width="5.88671875" style="52" bestFit="1" customWidth="1"/>
    <col min="15876" max="15902" width="5.6640625" style="52" customWidth="1"/>
    <col min="15903" max="15913" width="4.33203125" style="52" customWidth="1"/>
    <col min="15914" max="16128" width="9" style="52" customWidth="1"/>
    <col min="16129" max="16129" width="3.77734375" style="52" customWidth="1"/>
    <col min="16130" max="16130" width="11.44140625" style="52" customWidth="1"/>
    <col min="16131" max="16131" width="5.88671875" style="52" bestFit="1" customWidth="1"/>
    <col min="16132" max="16158" width="5.6640625" style="52" customWidth="1"/>
    <col min="16159" max="16169" width="4.33203125" style="52" customWidth="1"/>
    <col min="16170" max="16384" width="9" style="52" customWidth="1"/>
  </cols>
  <sheetData>
    <row r="1" spans="1:31" ht="18.75" customHeight="1" x14ac:dyDescent="0.2">
      <c r="A1" s="55" t="s">
        <v>861</v>
      </c>
      <c r="C1" s="16"/>
      <c r="D1" s="22"/>
      <c r="E1" s="16"/>
      <c r="F1" s="17"/>
      <c r="G1" s="16"/>
      <c r="H1" s="22"/>
      <c r="I1" s="16"/>
      <c r="J1" s="16"/>
      <c r="K1" s="17"/>
      <c r="L1" s="19"/>
    </row>
    <row r="2" spans="1:31" ht="12" x14ac:dyDescent="0.15">
      <c r="C2" s="16"/>
      <c r="D2" s="22"/>
      <c r="E2" s="16"/>
      <c r="F2" s="17"/>
      <c r="G2" s="16"/>
      <c r="H2" s="22"/>
      <c r="I2" s="16"/>
      <c r="J2" s="16"/>
      <c r="K2" s="17"/>
      <c r="L2" s="19"/>
      <c r="AD2" s="14" t="s">
        <v>113</v>
      </c>
    </row>
    <row r="3" spans="1:31" ht="17.25" customHeight="1" x14ac:dyDescent="0.2">
      <c r="A3" s="270" t="s">
        <v>362</v>
      </c>
      <c r="B3" s="270" t="s">
        <v>862</v>
      </c>
      <c r="C3" s="271" t="s">
        <v>863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0" t="s">
        <v>0</v>
      </c>
      <c r="V3" s="270"/>
      <c r="W3" s="270"/>
      <c r="X3" s="270"/>
      <c r="Y3" s="270"/>
      <c r="Z3" s="270"/>
      <c r="AA3" s="270"/>
      <c r="AB3" s="270" t="s">
        <v>625</v>
      </c>
      <c r="AC3" s="270"/>
      <c r="AD3" s="270"/>
    </row>
    <row r="4" spans="1:31" ht="17.25" customHeight="1" x14ac:dyDescent="0.2">
      <c r="A4" s="270"/>
      <c r="B4" s="270"/>
      <c r="C4" s="270" t="s">
        <v>865</v>
      </c>
      <c r="D4" s="270"/>
      <c r="E4" s="270"/>
      <c r="F4" s="271" t="s">
        <v>186</v>
      </c>
      <c r="G4" s="271"/>
      <c r="H4" s="271"/>
      <c r="I4" s="272" t="s">
        <v>866</v>
      </c>
      <c r="J4" s="272"/>
      <c r="K4" s="272"/>
      <c r="L4" s="270" t="s">
        <v>423</v>
      </c>
      <c r="M4" s="270"/>
      <c r="N4" s="270"/>
      <c r="O4" s="270" t="s">
        <v>867</v>
      </c>
      <c r="P4" s="270"/>
      <c r="Q4" s="270"/>
      <c r="R4" s="270" t="s">
        <v>868</v>
      </c>
      <c r="S4" s="270"/>
      <c r="T4" s="270"/>
      <c r="U4" s="270" t="s">
        <v>865</v>
      </c>
      <c r="V4" s="270"/>
      <c r="W4" s="270"/>
      <c r="X4" s="270" t="s">
        <v>869</v>
      </c>
      <c r="Y4" s="270"/>
      <c r="Z4" s="270" t="s">
        <v>77</v>
      </c>
      <c r="AA4" s="270"/>
      <c r="AB4" s="270"/>
      <c r="AC4" s="270"/>
      <c r="AD4" s="270"/>
    </row>
    <row r="5" spans="1:31" s="20" customFormat="1" ht="17.25" customHeight="1" x14ac:dyDescent="0.2">
      <c r="A5" s="270"/>
      <c r="B5" s="270"/>
      <c r="C5" s="7" t="s">
        <v>870</v>
      </c>
      <c r="D5" s="13" t="s">
        <v>45</v>
      </c>
      <c r="E5" s="7" t="s">
        <v>15</v>
      </c>
      <c r="F5" s="59" t="s">
        <v>870</v>
      </c>
      <c r="G5" s="7" t="s">
        <v>45</v>
      </c>
      <c r="H5" s="13" t="s">
        <v>15</v>
      </c>
      <c r="I5" s="68" t="s">
        <v>870</v>
      </c>
      <c r="J5" s="68" t="s">
        <v>45</v>
      </c>
      <c r="K5" s="59" t="s">
        <v>15</v>
      </c>
      <c r="L5" s="7" t="s">
        <v>870</v>
      </c>
      <c r="M5" s="7" t="s">
        <v>45</v>
      </c>
      <c r="N5" s="7" t="s">
        <v>15</v>
      </c>
      <c r="O5" s="7" t="s">
        <v>870</v>
      </c>
      <c r="P5" s="7" t="s">
        <v>45</v>
      </c>
      <c r="Q5" s="7" t="s">
        <v>15</v>
      </c>
      <c r="R5" s="7" t="s">
        <v>870</v>
      </c>
      <c r="S5" s="7" t="s">
        <v>45</v>
      </c>
      <c r="T5" s="7" t="s">
        <v>15</v>
      </c>
      <c r="U5" s="7" t="s">
        <v>870</v>
      </c>
      <c r="V5" s="7" t="s">
        <v>45</v>
      </c>
      <c r="W5" s="7" t="s">
        <v>15</v>
      </c>
      <c r="X5" s="7" t="s">
        <v>45</v>
      </c>
      <c r="Y5" s="7" t="s">
        <v>15</v>
      </c>
      <c r="Z5" s="7" t="s">
        <v>45</v>
      </c>
      <c r="AA5" s="7" t="s">
        <v>15</v>
      </c>
      <c r="AB5" s="7" t="s">
        <v>870</v>
      </c>
      <c r="AC5" s="7" t="s">
        <v>45</v>
      </c>
      <c r="AD5" s="7" t="s">
        <v>15</v>
      </c>
    </row>
    <row r="6" spans="1:31" ht="36" customHeight="1" x14ac:dyDescent="0.2">
      <c r="A6" s="265" t="s">
        <v>653</v>
      </c>
      <c r="B6" s="24" t="s">
        <v>871</v>
      </c>
      <c r="C6" s="60">
        <v>1447</v>
      </c>
      <c r="D6" s="63">
        <v>1155</v>
      </c>
      <c r="E6" s="63">
        <v>292</v>
      </c>
      <c r="F6" s="60">
        <v>359</v>
      </c>
      <c r="G6" s="66">
        <v>292</v>
      </c>
      <c r="H6" s="66">
        <v>67</v>
      </c>
      <c r="I6" s="60">
        <v>356</v>
      </c>
      <c r="J6" s="66">
        <v>286</v>
      </c>
      <c r="K6" s="66">
        <v>70</v>
      </c>
      <c r="L6" s="60">
        <v>349</v>
      </c>
      <c r="M6" s="66">
        <v>287</v>
      </c>
      <c r="N6" s="66">
        <v>62</v>
      </c>
      <c r="O6" s="60">
        <v>383</v>
      </c>
      <c r="P6" s="64">
        <v>290</v>
      </c>
      <c r="Q6" s="64">
        <v>93</v>
      </c>
      <c r="R6" s="66" t="s">
        <v>120</v>
      </c>
      <c r="S6" s="66" t="s">
        <v>120</v>
      </c>
      <c r="T6" s="66" t="s">
        <v>120</v>
      </c>
      <c r="U6" s="66">
        <v>259</v>
      </c>
      <c r="V6" s="66">
        <v>225</v>
      </c>
      <c r="W6" s="66">
        <v>34</v>
      </c>
      <c r="X6" s="66">
        <v>133</v>
      </c>
      <c r="Y6" s="66">
        <v>14</v>
      </c>
      <c r="Z6" s="66">
        <v>92</v>
      </c>
      <c r="AA6" s="66">
        <v>20</v>
      </c>
      <c r="AB6" s="66">
        <v>40</v>
      </c>
      <c r="AC6" s="66">
        <v>21</v>
      </c>
      <c r="AD6" s="66">
        <v>19</v>
      </c>
      <c r="AE6" s="65"/>
    </row>
    <row r="7" spans="1:31" ht="36" customHeight="1" x14ac:dyDescent="0.2">
      <c r="A7" s="266"/>
      <c r="B7" s="7" t="s">
        <v>872</v>
      </c>
      <c r="C7" s="60">
        <v>221</v>
      </c>
      <c r="D7" s="63">
        <v>178</v>
      </c>
      <c r="E7" s="63">
        <v>43</v>
      </c>
      <c r="F7" s="60">
        <v>114</v>
      </c>
      <c r="G7" s="67">
        <v>95</v>
      </c>
      <c r="H7" s="67">
        <v>19</v>
      </c>
      <c r="I7" s="60">
        <v>84</v>
      </c>
      <c r="J7" s="67">
        <v>69</v>
      </c>
      <c r="K7" s="67">
        <v>15</v>
      </c>
      <c r="L7" s="60">
        <v>6</v>
      </c>
      <c r="M7" s="67">
        <v>3</v>
      </c>
      <c r="N7" s="67">
        <v>3</v>
      </c>
      <c r="O7" s="60">
        <v>7</v>
      </c>
      <c r="P7" s="67">
        <v>4</v>
      </c>
      <c r="Q7" s="67">
        <v>3</v>
      </c>
      <c r="R7" s="60">
        <v>10</v>
      </c>
      <c r="S7" s="63">
        <v>7</v>
      </c>
      <c r="T7" s="63">
        <v>3</v>
      </c>
      <c r="U7" s="63" t="s">
        <v>120</v>
      </c>
      <c r="V7" s="63" t="s">
        <v>120</v>
      </c>
      <c r="W7" s="63" t="s">
        <v>120</v>
      </c>
      <c r="X7" s="63" t="s">
        <v>120</v>
      </c>
      <c r="Y7" s="63" t="s">
        <v>120</v>
      </c>
      <c r="Z7" s="63" t="s">
        <v>120</v>
      </c>
      <c r="AA7" s="63" t="s">
        <v>120</v>
      </c>
      <c r="AB7" s="63" t="s">
        <v>120</v>
      </c>
      <c r="AC7" s="63" t="s">
        <v>120</v>
      </c>
      <c r="AD7" s="63" t="s">
        <v>120</v>
      </c>
      <c r="AE7" s="65"/>
    </row>
    <row r="8" spans="1:31" ht="36" customHeight="1" x14ac:dyDescent="0.2">
      <c r="A8" s="265" t="s">
        <v>854</v>
      </c>
      <c r="B8" s="24" t="s">
        <v>871</v>
      </c>
      <c r="C8" s="60">
        <v>1482</v>
      </c>
      <c r="D8" s="63">
        <v>1178</v>
      </c>
      <c r="E8" s="63">
        <v>304</v>
      </c>
      <c r="F8" s="60">
        <v>386</v>
      </c>
      <c r="G8" s="66">
        <v>285</v>
      </c>
      <c r="H8" s="66">
        <v>101</v>
      </c>
      <c r="I8" s="60">
        <v>356</v>
      </c>
      <c r="J8" s="66">
        <v>290</v>
      </c>
      <c r="K8" s="66">
        <v>66</v>
      </c>
      <c r="L8" s="60">
        <v>353</v>
      </c>
      <c r="M8" s="66">
        <v>283</v>
      </c>
      <c r="N8" s="66">
        <v>70</v>
      </c>
      <c r="O8" s="60">
        <v>387</v>
      </c>
      <c r="P8" s="64">
        <v>320</v>
      </c>
      <c r="Q8" s="64">
        <v>67</v>
      </c>
      <c r="R8" s="66" t="s">
        <v>120</v>
      </c>
      <c r="S8" s="66" t="s">
        <v>120</v>
      </c>
      <c r="T8" s="66" t="s">
        <v>120</v>
      </c>
      <c r="U8" s="66">
        <v>245</v>
      </c>
      <c r="V8" s="66">
        <v>214</v>
      </c>
      <c r="W8" s="66">
        <v>31</v>
      </c>
      <c r="X8" s="66">
        <v>135</v>
      </c>
      <c r="Y8" s="66">
        <v>19</v>
      </c>
      <c r="Z8" s="66">
        <v>79</v>
      </c>
      <c r="AA8" s="66">
        <v>12</v>
      </c>
      <c r="AB8" s="66">
        <v>41</v>
      </c>
      <c r="AC8" s="66">
        <v>25</v>
      </c>
      <c r="AD8" s="66">
        <v>16</v>
      </c>
      <c r="AE8" s="65"/>
    </row>
    <row r="9" spans="1:31" ht="36" customHeight="1" x14ac:dyDescent="0.2">
      <c r="A9" s="266"/>
      <c r="B9" s="7" t="s">
        <v>872</v>
      </c>
      <c r="C9" s="60">
        <v>265</v>
      </c>
      <c r="D9" s="63">
        <v>212</v>
      </c>
      <c r="E9" s="63">
        <v>53</v>
      </c>
      <c r="F9" s="60">
        <v>129</v>
      </c>
      <c r="G9" s="67">
        <v>104</v>
      </c>
      <c r="H9" s="67">
        <v>25</v>
      </c>
      <c r="I9" s="60">
        <v>114</v>
      </c>
      <c r="J9" s="67">
        <v>95</v>
      </c>
      <c r="K9" s="67">
        <v>19</v>
      </c>
      <c r="L9" s="60">
        <v>6</v>
      </c>
      <c r="M9" s="67">
        <v>4</v>
      </c>
      <c r="N9" s="67">
        <v>2</v>
      </c>
      <c r="O9" s="60">
        <v>6</v>
      </c>
      <c r="P9" s="67">
        <v>3</v>
      </c>
      <c r="Q9" s="67">
        <v>3</v>
      </c>
      <c r="R9" s="60">
        <v>10</v>
      </c>
      <c r="S9" s="63">
        <v>6</v>
      </c>
      <c r="T9" s="63">
        <v>4</v>
      </c>
      <c r="U9" s="63" t="s">
        <v>120</v>
      </c>
      <c r="V9" s="63" t="s">
        <v>120</v>
      </c>
      <c r="W9" s="63" t="s">
        <v>120</v>
      </c>
      <c r="X9" s="63" t="s">
        <v>120</v>
      </c>
      <c r="Y9" s="63" t="s">
        <v>120</v>
      </c>
      <c r="Z9" s="63" t="s">
        <v>120</v>
      </c>
      <c r="AA9" s="63" t="s">
        <v>120</v>
      </c>
      <c r="AB9" s="63" t="s">
        <v>120</v>
      </c>
      <c r="AC9" s="63" t="s">
        <v>120</v>
      </c>
      <c r="AD9" s="63" t="s">
        <v>120</v>
      </c>
      <c r="AE9" s="65"/>
    </row>
    <row r="10" spans="1:31" ht="36" customHeight="1" x14ac:dyDescent="0.2">
      <c r="A10" s="265" t="s">
        <v>48</v>
      </c>
      <c r="B10" s="24" t="s">
        <v>871</v>
      </c>
      <c r="C10" s="60">
        <v>1511</v>
      </c>
      <c r="D10" s="63">
        <v>1195</v>
      </c>
      <c r="E10" s="63">
        <v>316</v>
      </c>
      <c r="F10" s="60">
        <v>390</v>
      </c>
      <c r="G10" s="66">
        <v>315</v>
      </c>
      <c r="H10" s="66">
        <v>75</v>
      </c>
      <c r="I10" s="60">
        <v>382</v>
      </c>
      <c r="J10" s="66">
        <v>282</v>
      </c>
      <c r="K10" s="66">
        <v>100</v>
      </c>
      <c r="L10" s="60">
        <v>353</v>
      </c>
      <c r="M10" s="66">
        <v>287</v>
      </c>
      <c r="N10" s="66">
        <v>66</v>
      </c>
      <c r="O10" s="60">
        <v>386</v>
      </c>
      <c r="P10" s="64">
        <v>311</v>
      </c>
      <c r="Q10" s="64">
        <v>75</v>
      </c>
      <c r="R10" s="66" t="s">
        <v>120</v>
      </c>
      <c r="S10" s="66" t="s">
        <v>120</v>
      </c>
      <c r="T10" s="66" t="s">
        <v>120</v>
      </c>
      <c r="U10" s="66">
        <v>256</v>
      </c>
      <c r="V10" s="66">
        <v>219</v>
      </c>
      <c r="W10" s="66">
        <v>37</v>
      </c>
      <c r="X10" s="66">
        <v>137</v>
      </c>
      <c r="Y10" s="66">
        <v>21</v>
      </c>
      <c r="Z10" s="66">
        <v>82</v>
      </c>
      <c r="AA10" s="66">
        <v>16</v>
      </c>
      <c r="AB10" s="66">
        <v>47</v>
      </c>
      <c r="AC10" s="66">
        <v>29</v>
      </c>
      <c r="AD10" s="66">
        <v>18</v>
      </c>
      <c r="AE10" s="65"/>
    </row>
    <row r="11" spans="1:31" ht="36" customHeight="1" x14ac:dyDescent="0.2">
      <c r="A11" s="266"/>
      <c r="B11" s="7" t="s">
        <v>872</v>
      </c>
      <c r="C11" s="60">
        <v>277</v>
      </c>
      <c r="D11" s="63">
        <v>231</v>
      </c>
      <c r="E11" s="63">
        <v>46</v>
      </c>
      <c r="F11" s="60">
        <v>121</v>
      </c>
      <c r="G11" s="67">
        <v>106</v>
      </c>
      <c r="H11" s="66">
        <v>15</v>
      </c>
      <c r="I11" s="60">
        <v>135</v>
      </c>
      <c r="J11" s="67">
        <v>110</v>
      </c>
      <c r="K11" s="67">
        <v>25</v>
      </c>
      <c r="L11" s="60">
        <v>8</v>
      </c>
      <c r="M11" s="67">
        <v>7</v>
      </c>
      <c r="N11" s="66">
        <v>1</v>
      </c>
      <c r="O11" s="60">
        <v>6</v>
      </c>
      <c r="P11" s="64">
        <v>4</v>
      </c>
      <c r="Q11" s="67">
        <v>2</v>
      </c>
      <c r="R11" s="60">
        <v>7</v>
      </c>
      <c r="S11" s="63">
        <v>4</v>
      </c>
      <c r="T11" s="63">
        <v>3</v>
      </c>
      <c r="U11" s="63" t="s">
        <v>120</v>
      </c>
      <c r="V11" s="63" t="s">
        <v>120</v>
      </c>
      <c r="W11" s="63" t="s">
        <v>120</v>
      </c>
      <c r="X11" s="63" t="s">
        <v>120</v>
      </c>
      <c r="Y11" s="63" t="s">
        <v>120</v>
      </c>
      <c r="Z11" s="63" t="s">
        <v>120</v>
      </c>
      <c r="AA11" s="63" t="s">
        <v>120</v>
      </c>
      <c r="AB11" s="63" t="s">
        <v>120</v>
      </c>
      <c r="AC11" s="63" t="s">
        <v>120</v>
      </c>
      <c r="AD11" s="63" t="s">
        <v>120</v>
      </c>
      <c r="AE11" s="65"/>
    </row>
    <row r="12" spans="1:31" ht="36" customHeight="1" x14ac:dyDescent="0.2">
      <c r="A12" s="267" t="s">
        <v>430</v>
      </c>
      <c r="B12" s="57" t="s">
        <v>871</v>
      </c>
      <c r="C12" s="60">
        <v>1419</v>
      </c>
      <c r="D12" s="63">
        <v>1110</v>
      </c>
      <c r="E12" s="63">
        <v>309</v>
      </c>
      <c r="F12" s="60">
        <v>258</v>
      </c>
      <c r="G12" s="66">
        <v>192</v>
      </c>
      <c r="H12" s="66">
        <v>66</v>
      </c>
      <c r="I12" s="60">
        <v>388</v>
      </c>
      <c r="J12" s="66">
        <v>313</v>
      </c>
      <c r="K12" s="66">
        <v>75</v>
      </c>
      <c r="L12" s="60">
        <v>378</v>
      </c>
      <c r="M12" s="66">
        <v>279</v>
      </c>
      <c r="N12" s="66">
        <v>99</v>
      </c>
      <c r="O12" s="60">
        <v>395</v>
      </c>
      <c r="P12" s="64">
        <v>326</v>
      </c>
      <c r="Q12" s="64">
        <v>69</v>
      </c>
      <c r="R12" s="63" t="s">
        <v>120</v>
      </c>
      <c r="S12" s="63" t="s">
        <v>120</v>
      </c>
      <c r="T12" s="63" t="s">
        <v>120</v>
      </c>
      <c r="U12" s="66">
        <v>216</v>
      </c>
      <c r="V12" s="66">
        <v>183</v>
      </c>
      <c r="W12" s="66">
        <v>33</v>
      </c>
      <c r="X12" s="66">
        <v>100</v>
      </c>
      <c r="Y12" s="66">
        <v>17</v>
      </c>
      <c r="Z12" s="66">
        <v>83</v>
      </c>
      <c r="AA12" s="66">
        <v>16</v>
      </c>
      <c r="AB12" s="66">
        <v>47</v>
      </c>
      <c r="AC12" s="66">
        <v>31</v>
      </c>
      <c r="AD12" s="66">
        <v>16</v>
      </c>
      <c r="AE12" s="65"/>
    </row>
    <row r="13" spans="1:31" ht="36" customHeight="1" x14ac:dyDescent="0.2">
      <c r="A13" s="268"/>
      <c r="B13" s="58" t="s">
        <v>873</v>
      </c>
      <c r="C13" s="60">
        <v>171</v>
      </c>
      <c r="D13" s="63">
        <v>152</v>
      </c>
      <c r="E13" s="63">
        <v>19</v>
      </c>
      <c r="F13" s="60">
        <v>171</v>
      </c>
      <c r="G13" s="67">
        <v>152</v>
      </c>
      <c r="H13" s="66">
        <v>19</v>
      </c>
      <c r="I13" s="60" t="s">
        <v>120</v>
      </c>
      <c r="J13" s="67" t="s">
        <v>120</v>
      </c>
      <c r="K13" s="67" t="s">
        <v>120</v>
      </c>
      <c r="L13" s="60" t="s">
        <v>120</v>
      </c>
      <c r="M13" s="67" t="s">
        <v>120</v>
      </c>
      <c r="N13" s="66" t="s">
        <v>120</v>
      </c>
      <c r="O13" s="60" t="s">
        <v>120</v>
      </c>
      <c r="P13" s="64" t="s">
        <v>120</v>
      </c>
      <c r="Q13" s="67" t="s">
        <v>120</v>
      </c>
      <c r="R13" s="60" t="s">
        <v>120</v>
      </c>
      <c r="S13" s="63" t="s">
        <v>120</v>
      </c>
      <c r="T13" s="63" t="s">
        <v>120</v>
      </c>
      <c r="U13" s="63">
        <v>47</v>
      </c>
      <c r="V13" s="66">
        <v>45</v>
      </c>
      <c r="W13" s="66">
        <v>2</v>
      </c>
      <c r="X13" s="63">
        <v>45</v>
      </c>
      <c r="Y13" s="63">
        <v>2</v>
      </c>
      <c r="Z13" s="63" t="s">
        <v>120</v>
      </c>
      <c r="AA13" s="63" t="s">
        <v>120</v>
      </c>
      <c r="AB13" s="63" t="s">
        <v>120</v>
      </c>
      <c r="AC13" s="63" t="s">
        <v>120</v>
      </c>
      <c r="AD13" s="63" t="s">
        <v>120</v>
      </c>
      <c r="AE13" s="65"/>
    </row>
    <row r="14" spans="1:31" ht="36" customHeight="1" x14ac:dyDescent="0.2">
      <c r="A14" s="269"/>
      <c r="B14" s="7" t="s">
        <v>872</v>
      </c>
      <c r="C14" s="60">
        <v>303</v>
      </c>
      <c r="D14" s="63">
        <v>251</v>
      </c>
      <c r="E14" s="63">
        <v>52</v>
      </c>
      <c r="F14" s="60">
        <v>151</v>
      </c>
      <c r="G14" s="67">
        <v>120</v>
      </c>
      <c r="H14" s="66">
        <v>31</v>
      </c>
      <c r="I14" s="60">
        <v>125</v>
      </c>
      <c r="J14" s="67">
        <v>110</v>
      </c>
      <c r="K14" s="67">
        <v>15</v>
      </c>
      <c r="L14" s="60">
        <v>10</v>
      </c>
      <c r="M14" s="67">
        <v>9</v>
      </c>
      <c r="N14" s="66">
        <v>1</v>
      </c>
      <c r="O14" s="60">
        <v>8</v>
      </c>
      <c r="P14" s="64">
        <v>7</v>
      </c>
      <c r="Q14" s="67">
        <v>1</v>
      </c>
      <c r="R14" s="60">
        <v>9</v>
      </c>
      <c r="S14" s="63">
        <v>5</v>
      </c>
      <c r="T14" s="63">
        <v>4</v>
      </c>
      <c r="U14" s="63" t="s">
        <v>120</v>
      </c>
      <c r="V14" s="66" t="s">
        <v>120</v>
      </c>
      <c r="W14" s="66" t="s">
        <v>120</v>
      </c>
      <c r="X14" s="63" t="s">
        <v>120</v>
      </c>
      <c r="Y14" s="63" t="s">
        <v>120</v>
      </c>
      <c r="Z14" s="63" t="s">
        <v>120</v>
      </c>
      <c r="AA14" s="63" t="s">
        <v>120</v>
      </c>
      <c r="AB14" s="63" t="s">
        <v>120</v>
      </c>
      <c r="AC14" s="63" t="s">
        <v>120</v>
      </c>
      <c r="AD14" s="63" t="s">
        <v>120</v>
      </c>
      <c r="AE14" s="65"/>
    </row>
    <row r="15" spans="1:31" ht="36" customHeight="1" x14ac:dyDescent="0.2">
      <c r="A15" s="267" t="s">
        <v>928</v>
      </c>
      <c r="B15" s="57" t="s">
        <v>871</v>
      </c>
      <c r="C15" s="61">
        <v>1307</v>
      </c>
      <c r="D15" s="64">
        <v>993</v>
      </c>
      <c r="E15" s="64">
        <v>314</v>
      </c>
      <c r="F15" s="61">
        <v>249</v>
      </c>
      <c r="G15" s="67">
        <v>176</v>
      </c>
      <c r="H15" s="67">
        <v>73</v>
      </c>
      <c r="I15" s="61">
        <v>254</v>
      </c>
      <c r="J15" s="67">
        <v>189</v>
      </c>
      <c r="K15" s="67">
        <v>65</v>
      </c>
      <c r="L15" s="61">
        <v>387</v>
      </c>
      <c r="M15" s="67">
        <v>312</v>
      </c>
      <c r="N15" s="67">
        <v>75</v>
      </c>
      <c r="O15" s="61">
        <v>417</v>
      </c>
      <c r="P15" s="64">
        <v>316</v>
      </c>
      <c r="Q15" s="64">
        <v>101</v>
      </c>
      <c r="R15" s="64" t="s">
        <v>120</v>
      </c>
      <c r="S15" s="64" t="s">
        <v>120</v>
      </c>
      <c r="T15" s="64" t="s">
        <v>120</v>
      </c>
      <c r="U15" s="67">
        <v>220</v>
      </c>
      <c r="V15" s="67">
        <v>182</v>
      </c>
      <c r="W15" s="67">
        <v>38</v>
      </c>
      <c r="X15" s="67">
        <v>97</v>
      </c>
      <c r="Y15" s="67">
        <v>19</v>
      </c>
      <c r="Z15" s="67">
        <v>85</v>
      </c>
      <c r="AA15" s="67">
        <v>19</v>
      </c>
      <c r="AB15" s="67">
        <v>47</v>
      </c>
      <c r="AC15" s="67">
        <v>31</v>
      </c>
      <c r="AD15" s="67">
        <v>16</v>
      </c>
      <c r="AE15" s="65"/>
    </row>
    <row r="16" spans="1:31" ht="36" customHeight="1" x14ac:dyDescent="0.2">
      <c r="A16" s="268"/>
      <c r="B16" s="58" t="s">
        <v>873</v>
      </c>
      <c r="C16" s="60">
        <v>340</v>
      </c>
      <c r="D16" s="63">
        <v>305</v>
      </c>
      <c r="E16" s="63">
        <v>35</v>
      </c>
      <c r="F16" s="60">
        <v>169</v>
      </c>
      <c r="G16" s="66">
        <v>153</v>
      </c>
      <c r="H16" s="66">
        <v>16</v>
      </c>
      <c r="I16" s="63">
        <v>171</v>
      </c>
      <c r="J16" s="63">
        <v>152</v>
      </c>
      <c r="K16" s="63">
        <v>19</v>
      </c>
      <c r="L16" s="63" t="s">
        <v>120</v>
      </c>
      <c r="M16" s="63" t="s">
        <v>120</v>
      </c>
      <c r="N16" s="63" t="s">
        <v>120</v>
      </c>
      <c r="O16" s="63" t="s">
        <v>120</v>
      </c>
      <c r="P16" s="63" t="s">
        <v>120</v>
      </c>
      <c r="Q16" s="63" t="s">
        <v>120</v>
      </c>
      <c r="R16" s="63" t="s">
        <v>120</v>
      </c>
      <c r="S16" s="63" t="s">
        <v>120</v>
      </c>
      <c r="T16" s="63" t="s">
        <v>120</v>
      </c>
      <c r="U16" s="63">
        <v>49</v>
      </c>
      <c r="V16" s="63">
        <v>47</v>
      </c>
      <c r="W16" s="63">
        <v>2</v>
      </c>
      <c r="X16" s="63">
        <v>47</v>
      </c>
      <c r="Y16" s="63">
        <v>2</v>
      </c>
      <c r="Z16" s="63" t="s">
        <v>120</v>
      </c>
      <c r="AA16" s="63" t="s">
        <v>120</v>
      </c>
      <c r="AB16" s="63" t="s">
        <v>120</v>
      </c>
      <c r="AC16" s="63" t="s">
        <v>120</v>
      </c>
      <c r="AD16" s="63" t="s">
        <v>120</v>
      </c>
      <c r="AE16" s="65"/>
    </row>
    <row r="17" spans="1:31" ht="36" customHeight="1" x14ac:dyDescent="0.2">
      <c r="A17" s="269"/>
      <c r="B17" s="7" t="s">
        <v>872</v>
      </c>
      <c r="C17" s="60">
        <v>337</v>
      </c>
      <c r="D17" s="63">
        <v>270</v>
      </c>
      <c r="E17" s="63">
        <v>67</v>
      </c>
      <c r="F17" s="60">
        <v>155</v>
      </c>
      <c r="G17" s="67">
        <v>126</v>
      </c>
      <c r="H17" s="66">
        <v>29</v>
      </c>
      <c r="I17" s="60">
        <v>156</v>
      </c>
      <c r="J17" s="67">
        <v>124</v>
      </c>
      <c r="K17" s="67">
        <v>32</v>
      </c>
      <c r="L17" s="60">
        <v>10</v>
      </c>
      <c r="M17" s="67">
        <v>7</v>
      </c>
      <c r="N17" s="66">
        <v>3</v>
      </c>
      <c r="O17" s="60">
        <v>8</v>
      </c>
      <c r="P17" s="64">
        <v>7</v>
      </c>
      <c r="Q17" s="67">
        <v>1</v>
      </c>
      <c r="R17" s="60">
        <v>8</v>
      </c>
      <c r="S17" s="63">
        <v>6</v>
      </c>
      <c r="T17" s="63">
        <v>2</v>
      </c>
      <c r="U17" s="63" t="s">
        <v>120</v>
      </c>
      <c r="V17" s="63" t="s">
        <v>120</v>
      </c>
      <c r="W17" s="63" t="s">
        <v>120</v>
      </c>
      <c r="X17" s="63" t="s">
        <v>120</v>
      </c>
      <c r="Y17" s="63" t="s">
        <v>120</v>
      </c>
      <c r="Z17" s="63" t="s">
        <v>120</v>
      </c>
      <c r="AA17" s="63" t="s">
        <v>120</v>
      </c>
      <c r="AB17" s="63" t="s">
        <v>120</v>
      </c>
      <c r="AC17" s="63" t="s">
        <v>120</v>
      </c>
      <c r="AD17" s="63" t="s">
        <v>120</v>
      </c>
      <c r="AE17" s="65"/>
    </row>
    <row r="18" spans="1:31" ht="15" customHeight="1" x14ac:dyDescent="0.2">
      <c r="A18" s="56" t="s">
        <v>874</v>
      </c>
      <c r="C18" s="6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9" t="s">
        <v>318</v>
      </c>
      <c r="AE18" s="65"/>
    </row>
    <row r="19" spans="1:31" ht="15" customHeight="1" x14ac:dyDescent="0.2">
      <c r="A19" s="56" t="s">
        <v>644</v>
      </c>
      <c r="C19" s="62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15" customHeight="1" x14ac:dyDescent="0.2">
      <c r="A20" s="56" t="s">
        <v>332</v>
      </c>
      <c r="B20" s="52" t="s">
        <v>470</v>
      </c>
      <c r="C20" s="62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E20" s="65"/>
    </row>
    <row r="21" spans="1:31" ht="15" customHeight="1" x14ac:dyDescent="0.2">
      <c r="A21" s="56"/>
    </row>
    <row r="22" spans="1:31" ht="18.75" customHeight="1" x14ac:dyDescent="0.2"/>
    <row r="23" spans="1:31" ht="18.75" customHeight="1" x14ac:dyDescent="0.2"/>
    <row r="24" spans="1:31" ht="18.75" customHeight="1" x14ac:dyDescent="0.2"/>
    <row r="25" spans="1:31" ht="18.75" customHeight="1" x14ac:dyDescent="0.2"/>
    <row r="26" spans="1:31" ht="18.75" customHeight="1" x14ac:dyDescent="0.2"/>
    <row r="27" spans="1:31" ht="18.75" customHeight="1" x14ac:dyDescent="0.2"/>
    <row r="28" spans="1:31" ht="18.75" customHeight="1" x14ac:dyDescent="0.2"/>
    <row r="29" spans="1:31" ht="18.75" customHeight="1" x14ac:dyDescent="0.2"/>
    <row r="30" spans="1:31" ht="18.75" customHeight="1" x14ac:dyDescent="0.2"/>
    <row r="31" spans="1:31" ht="18.75" customHeight="1" x14ac:dyDescent="0.2"/>
    <row r="32" spans="1:31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</sheetData>
  <customSheetViews>
    <customSheetView guid="{1063ECEF-C173-47D0-97AB-460E9FD2F30A}" scale="80" showPageBreaks="1" showGridLines="0" fitToPage="1" view="pageBreakPreview">
      <pageMargins left="0.7" right="0.7" top="0.75" bottom="0.75" header="0.3" footer="0.3"/>
      <pageSetup paperSize="9" scale="75" orientation="landscape" horizontalDpi="300" verticalDpi="300" r:id="rId1"/>
      <headerFooter alignWithMargins="0"/>
    </customSheetView>
    <customSheetView guid="{46D118F4-1245-46F4-999F-CCEEE9677E7D}" scale="80" showPageBreaks="1" showGridLines="0" fitToPage="1" view="pageBreakPreview">
      <pageMargins left="0.7" right="0.7" top="0.75" bottom="0.75" header="0.3" footer="0.3"/>
      <pageSetup paperSize="9" orientation="landscape" horizontalDpi="300" verticalDpi="300" r:id="rId2"/>
      <headerFooter alignWithMargins="0"/>
    </customSheetView>
    <customSheetView guid="{5A5EAF48-D8CD-5448-AD18-96BC769A9110}" scale="80" showPageBreaks="1" showGridLines="0" fitToPage="1" view="pageBreakPreview">
      <pageMargins left="0.7" right="0.7" top="0.75" bottom="0.75" header="0.3" footer="0.3"/>
      <pageSetup paperSize="9" orientation="landscape" horizontalDpi="300" verticalDpi="300" r:id="rId3"/>
      <headerFooter alignWithMargins="0"/>
    </customSheetView>
    <customSheetView guid="{B12C10F6-D778-41E9-8AB8-DA38D33E3FE6}" scale="80" showPageBreaks="1" showGridLines="0" fitToPage="1" view="pageBreakPreview">
      <pageMargins left="0.7" right="0.7" top="0.75" bottom="0.75" header="0.3" footer="0.3"/>
      <pageSetup paperSize="9" scale="75" orientation="landscape" horizontalDpi="300" verticalDpi="300" r:id="rId4"/>
      <headerFooter alignWithMargins="0"/>
    </customSheetView>
    <customSheetView guid="{DBAD1FFC-E8B6-46DF-B96B-4DA90E1986E1}" scale="80" showPageBreaks="1" showGridLines="0" fitToPage="1" view="pageBreakPreview">
      <pageMargins left="0.7" right="0.7" top="0.75" bottom="0.75" header="0.3" footer="0.3"/>
      <pageSetup paperSize="9" scale="75" orientation="landscape" horizontalDpi="300" verticalDpi="300" r:id="rId5"/>
      <headerFooter alignWithMargins="0"/>
    </customSheetView>
    <customSheetView guid="{E8560C56-3BFF-43E3-BFE2-88FD83A634BD}" scale="80" showPageBreaks="1" showGridLines="0" fitToPage="1" view="pageBreakPreview">
      <pageMargins left="0.7" right="0.7" top="0.75" bottom="0.75" header="0.3" footer="0.3"/>
      <pageSetup paperSize="9" scale="75" orientation="landscape" horizontalDpi="300" verticalDpi="300" r:id="rId6"/>
      <headerFooter alignWithMargins="0"/>
    </customSheetView>
    <customSheetView guid="{BC9EA3EC-B020-094C-BBAF-B8A6749D0A04}" scale="80" showGridLines="0" fitToPage="1" view="pageBreakPreview">
      <pageMargins left="0.7" right="0.7" top="0.75" bottom="0.75" header="0.3" footer="0.3"/>
      <pageSetup paperSize="9" orientation="landscape" horizontalDpi="300" verticalDpi="300" r:id="rId7"/>
      <headerFooter alignWithMargins="0"/>
    </customSheetView>
    <customSheetView guid="{57B261F0-D7B9-974D-93E6-27B09951C272}" scale="80" showGridLines="0" fitToPage="1" view="pageBreakPreview">
      <pageMargins left="0.7" right="0.7" top="0.75" bottom="0.75" header="0.3" footer="0.3"/>
      <pageSetup paperSize="9" orientation="landscape" horizontalDpi="300" verticalDpi="300" r:id="rId8"/>
      <headerFooter alignWithMargins="0"/>
    </customSheetView>
    <customSheetView guid="{76A95D36-BC02-614D-9B02-580F1F25BEC1}" scale="80" showGridLines="0" fitToPage="1" view="pageBreakPreview">
      <pageMargins left="0.7" right="0.7" top="0.75" bottom="0.75" header="0.3" footer="0.3"/>
      <pageSetup paperSize="9" orientation="landscape" horizontalDpi="300" verticalDpi="300" r:id="rId9"/>
      <headerFooter alignWithMargins="0"/>
    </customSheetView>
    <customSheetView guid="{A798FD1F-3323-1349-918B-0E45F18CE6EC}" scale="80" showGridLines="0" fitToPage="1" view="pageBreakPreview">
      <pageMargins left="0.7" right="0.7" top="0.75" bottom="0.75" header="0.3" footer="0.3"/>
      <pageSetup paperSize="9" orientation="landscape" horizontalDpi="300" verticalDpi="300" r:id="rId10"/>
      <headerFooter alignWithMargins="0"/>
    </customSheetView>
    <customSheetView guid="{AC13F217-7915-674D-9679-25AF22E59FB8}" scale="80" showGridLines="0" fitToPage="1" view="pageBreakPreview">
      <pageMargins left="0.7" right="0.7" top="0.75" bottom="0.75" header="0.3" footer="0.3"/>
      <pageSetup paperSize="9" orientation="landscape" horizontalDpi="300" verticalDpi="300" r:id="rId11"/>
      <headerFooter alignWithMargins="0"/>
    </customSheetView>
  </customSheetViews>
  <mergeCells count="19">
    <mergeCell ref="AB3:AD4"/>
    <mergeCell ref="A6:A7"/>
    <mergeCell ref="A8:A9"/>
    <mergeCell ref="C3:T3"/>
    <mergeCell ref="U3:AA3"/>
    <mergeCell ref="C4:E4"/>
    <mergeCell ref="F4:H4"/>
    <mergeCell ref="I4:K4"/>
    <mergeCell ref="L4:N4"/>
    <mergeCell ref="O4:Q4"/>
    <mergeCell ref="R4:T4"/>
    <mergeCell ref="U4:W4"/>
    <mergeCell ref="X4:Y4"/>
    <mergeCell ref="Z4:AA4"/>
    <mergeCell ref="A10:A11"/>
    <mergeCell ref="A15:A17"/>
    <mergeCell ref="A12:A14"/>
    <mergeCell ref="A3:A5"/>
    <mergeCell ref="B3:B5"/>
  </mergeCells>
  <phoneticPr fontId="4"/>
  <pageMargins left="0.7" right="0.7" top="0.75" bottom="0.75" header="0.3" footer="0.3"/>
  <pageSetup paperSize="9" scale="65" orientation="landscape" horizontalDpi="300" verticalDpi="300" r:id="rId1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K75"/>
  <sheetViews>
    <sheetView showGridLines="0" view="pageBreakPreview" zoomScaleNormal="110" zoomScaleSheetLayoutView="100" workbookViewId="0"/>
  </sheetViews>
  <sheetFormatPr defaultColWidth="9" defaultRowHeight="10.8" x14ac:dyDescent="0.2"/>
  <cols>
    <col min="1" max="1" width="4.44140625" style="52" customWidth="1"/>
    <col min="2" max="2" width="12.6640625" style="52" customWidth="1"/>
    <col min="3" max="3" width="4.109375" style="2" customWidth="1"/>
    <col min="4" max="4" width="4.109375" style="53" customWidth="1"/>
    <col min="5" max="6" width="4.109375" style="52" customWidth="1"/>
    <col min="7" max="7" width="4.109375" style="53" customWidth="1"/>
    <col min="8" max="9" width="4.109375" style="52" customWidth="1"/>
    <col min="10" max="10" width="4.109375" style="54" customWidth="1"/>
    <col min="11" max="37" width="4.109375" style="52" customWidth="1"/>
    <col min="38" max="40" width="4.33203125" style="52" customWidth="1"/>
    <col min="41" max="16384" width="9" style="52"/>
  </cols>
  <sheetData>
    <row r="1" spans="1:37" ht="21" customHeight="1" x14ac:dyDescent="0.2">
      <c r="A1" s="55" t="s">
        <v>820</v>
      </c>
      <c r="C1" s="16"/>
      <c r="D1" s="22"/>
      <c r="E1" s="16"/>
      <c r="F1" s="16"/>
      <c r="G1" s="22"/>
      <c r="H1" s="16"/>
      <c r="I1" s="16"/>
      <c r="J1" s="17"/>
      <c r="K1" s="19"/>
      <c r="AC1" s="19"/>
    </row>
    <row r="2" spans="1:37" ht="35.25" customHeight="1" x14ac:dyDescent="0.2">
      <c r="A2" s="279" t="s">
        <v>172</v>
      </c>
      <c r="B2" s="270" t="s">
        <v>834</v>
      </c>
      <c r="C2" s="271" t="s">
        <v>795</v>
      </c>
      <c r="D2" s="271"/>
      <c r="E2" s="271"/>
      <c r="F2" s="285" t="s">
        <v>864</v>
      </c>
      <c r="G2" s="287"/>
      <c r="H2" s="274" t="s">
        <v>486</v>
      </c>
      <c r="I2" s="274"/>
      <c r="J2" s="276" t="s">
        <v>300</v>
      </c>
      <c r="K2" s="274"/>
      <c r="L2" s="277" t="s">
        <v>875</v>
      </c>
      <c r="M2" s="278"/>
      <c r="N2" s="274" t="s">
        <v>876</v>
      </c>
      <c r="O2" s="274"/>
      <c r="P2" s="274" t="s">
        <v>877</v>
      </c>
      <c r="Q2" s="274"/>
      <c r="R2" s="274" t="s">
        <v>878</v>
      </c>
      <c r="S2" s="274"/>
      <c r="T2" s="285" t="s">
        <v>718</v>
      </c>
      <c r="U2" s="286"/>
      <c r="V2" s="285" t="s">
        <v>879</v>
      </c>
      <c r="W2" s="286"/>
      <c r="X2" s="276" t="s">
        <v>880</v>
      </c>
      <c r="Y2" s="274"/>
      <c r="Z2" s="282" t="s">
        <v>881</v>
      </c>
      <c r="AA2" s="283"/>
      <c r="AB2" s="277" t="s">
        <v>416</v>
      </c>
      <c r="AC2" s="284"/>
      <c r="AD2" s="277" t="s">
        <v>40</v>
      </c>
      <c r="AE2" s="284"/>
      <c r="AF2" s="285" t="s">
        <v>882</v>
      </c>
      <c r="AG2" s="286"/>
      <c r="AH2" s="274" t="s">
        <v>883</v>
      </c>
      <c r="AI2" s="275"/>
      <c r="AJ2" s="274" t="s">
        <v>884</v>
      </c>
      <c r="AK2" s="274"/>
    </row>
    <row r="3" spans="1:37" ht="18.75" customHeight="1" x14ac:dyDescent="0.2">
      <c r="A3" s="280"/>
      <c r="B3" s="270"/>
      <c r="C3" s="7" t="s">
        <v>514</v>
      </c>
      <c r="D3" s="7" t="s">
        <v>559</v>
      </c>
      <c r="E3" s="7" t="s">
        <v>885</v>
      </c>
      <c r="F3" s="7" t="s">
        <v>559</v>
      </c>
      <c r="G3" s="7" t="s">
        <v>885</v>
      </c>
      <c r="H3" s="7" t="s">
        <v>559</v>
      </c>
      <c r="I3" s="7" t="s">
        <v>885</v>
      </c>
      <c r="J3" s="7" t="s">
        <v>559</v>
      </c>
      <c r="K3" s="7" t="s">
        <v>885</v>
      </c>
      <c r="L3" s="7" t="s">
        <v>559</v>
      </c>
      <c r="M3" s="7" t="s">
        <v>885</v>
      </c>
      <c r="N3" s="7" t="s">
        <v>559</v>
      </c>
      <c r="O3" s="7" t="s">
        <v>885</v>
      </c>
      <c r="P3" s="7" t="s">
        <v>559</v>
      </c>
      <c r="Q3" s="7" t="s">
        <v>885</v>
      </c>
      <c r="R3" s="7" t="s">
        <v>559</v>
      </c>
      <c r="S3" s="7" t="s">
        <v>885</v>
      </c>
      <c r="T3" s="7" t="s">
        <v>559</v>
      </c>
      <c r="U3" s="7" t="s">
        <v>885</v>
      </c>
      <c r="V3" s="7" t="s">
        <v>559</v>
      </c>
      <c r="W3" s="7" t="s">
        <v>885</v>
      </c>
      <c r="X3" s="7" t="s">
        <v>559</v>
      </c>
      <c r="Y3" s="7" t="s">
        <v>885</v>
      </c>
      <c r="Z3" s="7" t="s">
        <v>559</v>
      </c>
      <c r="AA3" s="7" t="s">
        <v>885</v>
      </c>
      <c r="AB3" s="7" t="s">
        <v>559</v>
      </c>
      <c r="AC3" s="7" t="s">
        <v>885</v>
      </c>
      <c r="AD3" s="7" t="s">
        <v>559</v>
      </c>
      <c r="AE3" s="7" t="s">
        <v>885</v>
      </c>
      <c r="AF3" s="7" t="s">
        <v>559</v>
      </c>
      <c r="AG3" s="7" t="s">
        <v>885</v>
      </c>
      <c r="AH3" s="7" t="s">
        <v>559</v>
      </c>
      <c r="AI3" s="7" t="s">
        <v>885</v>
      </c>
      <c r="AJ3" s="7" t="s">
        <v>559</v>
      </c>
      <c r="AK3" s="7" t="s">
        <v>885</v>
      </c>
    </row>
    <row r="4" spans="1:37" ht="43.5" customHeight="1" x14ac:dyDescent="0.2">
      <c r="A4" s="267" t="s">
        <v>742</v>
      </c>
      <c r="B4" s="7" t="s">
        <v>871</v>
      </c>
      <c r="C4" s="182">
        <v>336</v>
      </c>
      <c r="D4" s="182">
        <v>259</v>
      </c>
      <c r="E4" s="182">
        <v>77</v>
      </c>
      <c r="F4" s="182">
        <v>8</v>
      </c>
      <c r="G4" s="182">
        <v>1</v>
      </c>
      <c r="H4" s="182" t="s">
        <v>120</v>
      </c>
      <c r="I4" s="182" t="s">
        <v>120</v>
      </c>
      <c r="J4" s="182" t="s">
        <v>120</v>
      </c>
      <c r="K4" s="182" t="s">
        <v>120</v>
      </c>
      <c r="L4" s="182" t="s">
        <v>120</v>
      </c>
      <c r="M4" s="182" t="s">
        <v>120</v>
      </c>
      <c r="N4" s="182" t="s">
        <v>120</v>
      </c>
      <c r="O4" s="182" t="s">
        <v>120</v>
      </c>
      <c r="P4" s="182">
        <v>22</v>
      </c>
      <c r="Q4" s="182">
        <v>2</v>
      </c>
      <c r="R4" s="182">
        <v>67</v>
      </c>
      <c r="S4" s="182">
        <v>34</v>
      </c>
      <c r="T4" s="182">
        <v>3</v>
      </c>
      <c r="U4" s="182">
        <v>1</v>
      </c>
      <c r="V4" s="182">
        <v>1</v>
      </c>
      <c r="W4" s="182" t="s">
        <v>120</v>
      </c>
      <c r="X4" s="182">
        <v>1</v>
      </c>
      <c r="Y4" s="182" t="s">
        <v>120</v>
      </c>
      <c r="Z4" s="182" t="s">
        <v>120</v>
      </c>
      <c r="AA4" s="182" t="s">
        <v>120</v>
      </c>
      <c r="AB4" s="182">
        <v>33</v>
      </c>
      <c r="AC4" s="182">
        <v>7</v>
      </c>
      <c r="AD4" s="182" t="s">
        <v>120</v>
      </c>
      <c r="AE4" s="182">
        <v>1</v>
      </c>
      <c r="AF4" s="182">
        <v>21</v>
      </c>
      <c r="AG4" s="182">
        <v>7</v>
      </c>
      <c r="AH4" s="182">
        <v>10</v>
      </c>
      <c r="AI4" s="182">
        <v>2</v>
      </c>
      <c r="AJ4" s="182">
        <v>93</v>
      </c>
      <c r="AK4" s="182">
        <v>22</v>
      </c>
    </row>
    <row r="5" spans="1:37" ht="43.5" customHeight="1" x14ac:dyDescent="0.2">
      <c r="A5" s="281"/>
      <c r="B5" s="7" t="s">
        <v>872</v>
      </c>
      <c r="C5" s="182">
        <v>82</v>
      </c>
      <c r="D5" s="182">
        <v>54</v>
      </c>
      <c r="E5" s="182">
        <v>28</v>
      </c>
      <c r="F5" s="182">
        <v>1</v>
      </c>
      <c r="G5" s="182">
        <v>3</v>
      </c>
      <c r="H5" s="182" t="s">
        <v>120</v>
      </c>
      <c r="I5" s="182" t="s">
        <v>120</v>
      </c>
      <c r="J5" s="182" t="s">
        <v>120</v>
      </c>
      <c r="K5" s="182" t="s">
        <v>120</v>
      </c>
      <c r="L5" s="182" t="s">
        <v>120</v>
      </c>
      <c r="M5" s="182" t="s">
        <v>120</v>
      </c>
      <c r="N5" s="182" t="s">
        <v>120</v>
      </c>
      <c r="O5" s="182" t="s">
        <v>120</v>
      </c>
      <c r="P5" s="182">
        <v>4</v>
      </c>
      <c r="Q5" s="182">
        <v>1</v>
      </c>
      <c r="R5" s="182">
        <v>27</v>
      </c>
      <c r="S5" s="182">
        <v>14</v>
      </c>
      <c r="T5" s="182" t="s">
        <v>120</v>
      </c>
      <c r="U5" s="182" t="s">
        <v>120</v>
      </c>
      <c r="V5" s="182" t="s">
        <v>120</v>
      </c>
      <c r="W5" s="182" t="s">
        <v>120</v>
      </c>
      <c r="X5" s="182" t="s">
        <v>120</v>
      </c>
      <c r="Y5" s="182" t="s">
        <v>120</v>
      </c>
      <c r="Z5" s="182" t="s">
        <v>120</v>
      </c>
      <c r="AA5" s="182" t="s">
        <v>120</v>
      </c>
      <c r="AB5" s="182">
        <v>14</v>
      </c>
      <c r="AC5" s="182">
        <v>3</v>
      </c>
      <c r="AD5" s="182" t="s">
        <v>120</v>
      </c>
      <c r="AE5" s="182" t="s">
        <v>120</v>
      </c>
      <c r="AF5" s="182">
        <v>6</v>
      </c>
      <c r="AG5" s="182">
        <v>5</v>
      </c>
      <c r="AH5" s="182">
        <v>1</v>
      </c>
      <c r="AI5" s="182">
        <v>1</v>
      </c>
      <c r="AJ5" s="182">
        <v>1</v>
      </c>
      <c r="AK5" s="182">
        <v>1</v>
      </c>
    </row>
    <row r="6" spans="1:37" ht="43.5" customHeight="1" x14ac:dyDescent="0.2">
      <c r="A6" s="273" t="s">
        <v>886</v>
      </c>
      <c r="B6" s="7" t="s">
        <v>871</v>
      </c>
      <c r="C6" s="182">
        <v>332</v>
      </c>
      <c r="D6" s="182">
        <v>244</v>
      </c>
      <c r="E6" s="182">
        <v>88</v>
      </c>
      <c r="F6" s="182">
        <v>2</v>
      </c>
      <c r="G6" s="182">
        <v>1</v>
      </c>
      <c r="H6" s="182" t="s">
        <v>120</v>
      </c>
      <c r="I6" s="182" t="s">
        <v>120</v>
      </c>
      <c r="J6" s="182" t="s">
        <v>120</v>
      </c>
      <c r="K6" s="182" t="s">
        <v>120</v>
      </c>
      <c r="L6" s="182" t="s">
        <v>120</v>
      </c>
      <c r="M6" s="182" t="s">
        <v>120</v>
      </c>
      <c r="N6" s="182" t="s">
        <v>120</v>
      </c>
      <c r="O6" s="182" t="s">
        <v>120</v>
      </c>
      <c r="P6" s="182">
        <v>25</v>
      </c>
      <c r="Q6" s="182">
        <v>3</v>
      </c>
      <c r="R6" s="182">
        <v>65</v>
      </c>
      <c r="S6" s="182">
        <v>38</v>
      </c>
      <c r="T6" s="182">
        <v>1</v>
      </c>
      <c r="U6" s="182">
        <v>1</v>
      </c>
      <c r="V6" s="182">
        <v>1</v>
      </c>
      <c r="W6" s="182">
        <v>1</v>
      </c>
      <c r="X6" s="182">
        <v>1</v>
      </c>
      <c r="Y6" s="182" t="s">
        <v>120</v>
      </c>
      <c r="Z6" s="182" t="s">
        <v>120</v>
      </c>
      <c r="AA6" s="182" t="s">
        <v>120</v>
      </c>
      <c r="AB6" s="182">
        <v>25</v>
      </c>
      <c r="AC6" s="182">
        <v>5</v>
      </c>
      <c r="AD6" s="182" t="s">
        <v>120</v>
      </c>
      <c r="AE6" s="182">
        <v>1</v>
      </c>
      <c r="AF6" s="182">
        <v>15</v>
      </c>
      <c r="AG6" s="182">
        <v>11</v>
      </c>
      <c r="AH6" s="182">
        <v>10</v>
      </c>
      <c r="AI6" s="182">
        <v>2</v>
      </c>
      <c r="AJ6" s="182">
        <v>99</v>
      </c>
      <c r="AK6" s="182">
        <v>25</v>
      </c>
    </row>
    <row r="7" spans="1:37" ht="43.5" customHeight="1" x14ac:dyDescent="0.2">
      <c r="A7" s="273"/>
      <c r="B7" s="7" t="s">
        <v>872</v>
      </c>
      <c r="C7" s="182">
        <v>86</v>
      </c>
      <c r="D7" s="182">
        <v>69</v>
      </c>
      <c r="E7" s="182">
        <v>17</v>
      </c>
      <c r="F7" s="182">
        <v>1</v>
      </c>
      <c r="G7" s="182">
        <v>1</v>
      </c>
      <c r="H7" s="182" t="s">
        <v>120</v>
      </c>
      <c r="I7" s="182" t="s">
        <v>120</v>
      </c>
      <c r="J7" s="182" t="s">
        <v>120</v>
      </c>
      <c r="K7" s="182" t="s">
        <v>120</v>
      </c>
      <c r="L7" s="182" t="s">
        <v>120</v>
      </c>
      <c r="M7" s="182" t="s">
        <v>120</v>
      </c>
      <c r="N7" s="182" t="s">
        <v>120</v>
      </c>
      <c r="O7" s="182" t="s">
        <v>120</v>
      </c>
      <c r="P7" s="182">
        <v>7</v>
      </c>
      <c r="Q7" s="182" t="s">
        <v>120</v>
      </c>
      <c r="R7" s="182">
        <v>42</v>
      </c>
      <c r="S7" s="182">
        <v>8</v>
      </c>
      <c r="T7" s="182" t="s">
        <v>120</v>
      </c>
      <c r="U7" s="182" t="s">
        <v>120</v>
      </c>
      <c r="V7" s="182" t="s">
        <v>120</v>
      </c>
      <c r="W7" s="182" t="s">
        <v>120</v>
      </c>
      <c r="X7" s="182" t="s">
        <v>120</v>
      </c>
      <c r="Y7" s="182" t="s">
        <v>120</v>
      </c>
      <c r="Z7" s="182" t="s">
        <v>120</v>
      </c>
      <c r="AA7" s="182" t="s">
        <v>120</v>
      </c>
      <c r="AB7" s="182">
        <v>10</v>
      </c>
      <c r="AC7" s="182">
        <v>2</v>
      </c>
      <c r="AD7" s="182" t="s">
        <v>120</v>
      </c>
      <c r="AE7" s="182" t="s">
        <v>120</v>
      </c>
      <c r="AF7" s="182">
        <v>6</v>
      </c>
      <c r="AG7" s="182">
        <v>3</v>
      </c>
      <c r="AH7" s="182" t="s">
        <v>120</v>
      </c>
      <c r="AI7" s="182">
        <v>1</v>
      </c>
      <c r="AJ7" s="182">
        <v>3</v>
      </c>
      <c r="AK7" s="182">
        <v>2</v>
      </c>
    </row>
    <row r="8" spans="1:37" ht="43.5" customHeight="1" x14ac:dyDescent="0.2">
      <c r="A8" s="273" t="s">
        <v>887</v>
      </c>
      <c r="B8" s="7" t="s">
        <v>871</v>
      </c>
      <c r="C8" s="71">
        <v>334</v>
      </c>
      <c r="D8" s="71">
        <v>274</v>
      </c>
      <c r="E8" s="71">
        <v>60</v>
      </c>
      <c r="F8" s="71">
        <v>1</v>
      </c>
      <c r="G8" s="71">
        <v>1</v>
      </c>
      <c r="H8" s="71" t="s">
        <v>120</v>
      </c>
      <c r="I8" s="71" t="s">
        <v>120</v>
      </c>
      <c r="J8" s="71" t="s">
        <v>120</v>
      </c>
      <c r="K8" s="71" t="s">
        <v>120</v>
      </c>
      <c r="L8" s="71" t="s">
        <v>120</v>
      </c>
      <c r="M8" s="71" t="s">
        <v>120</v>
      </c>
      <c r="N8" s="71" t="s">
        <v>120</v>
      </c>
      <c r="O8" s="71" t="s">
        <v>120</v>
      </c>
      <c r="P8" s="71">
        <v>29</v>
      </c>
      <c r="Q8" s="71">
        <v>4</v>
      </c>
      <c r="R8" s="71">
        <v>57</v>
      </c>
      <c r="S8" s="71">
        <v>31</v>
      </c>
      <c r="T8" s="71" t="s">
        <v>120</v>
      </c>
      <c r="U8" s="71">
        <v>2</v>
      </c>
      <c r="V8" s="71" t="s">
        <v>120</v>
      </c>
      <c r="W8" s="71">
        <v>1</v>
      </c>
      <c r="X8" s="71" t="s">
        <v>120</v>
      </c>
      <c r="Y8" s="71" t="s">
        <v>120</v>
      </c>
      <c r="Z8" s="71" t="s">
        <v>120</v>
      </c>
      <c r="AA8" s="71" t="s">
        <v>120</v>
      </c>
      <c r="AB8" s="71">
        <v>43</v>
      </c>
      <c r="AC8" s="71">
        <v>3</v>
      </c>
      <c r="AD8" s="71" t="s">
        <v>120</v>
      </c>
      <c r="AE8" s="71" t="s">
        <v>120</v>
      </c>
      <c r="AF8" s="71">
        <v>21</v>
      </c>
      <c r="AG8" s="71">
        <v>3</v>
      </c>
      <c r="AH8" s="71">
        <v>11</v>
      </c>
      <c r="AI8" s="71">
        <v>1</v>
      </c>
      <c r="AJ8" s="71">
        <v>112</v>
      </c>
      <c r="AK8" s="71">
        <v>14</v>
      </c>
    </row>
    <row r="9" spans="1:37" ht="43.5" customHeight="1" x14ac:dyDescent="0.2">
      <c r="A9" s="273"/>
      <c r="B9" s="7" t="s">
        <v>872</v>
      </c>
      <c r="C9" s="71">
        <v>107</v>
      </c>
      <c r="D9" s="71">
        <v>85</v>
      </c>
      <c r="E9" s="71">
        <v>22</v>
      </c>
      <c r="F9" s="71">
        <v>1</v>
      </c>
      <c r="G9" s="71">
        <v>3</v>
      </c>
      <c r="H9" s="71" t="s">
        <v>120</v>
      </c>
      <c r="I9" s="71" t="s">
        <v>120</v>
      </c>
      <c r="J9" s="71" t="s">
        <v>120</v>
      </c>
      <c r="K9" s="71" t="s">
        <v>120</v>
      </c>
      <c r="L9" s="71" t="s">
        <v>120</v>
      </c>
      <c r="M9" s="71" t="s">
        <v>120</v>
      </c>
      <c r="N9" s="71" t="s">
        <v>120</v>
      </c>
      <c r="O9" s="71" t="s">
        <v>120</v>
      </c>
      <c r="P9" s="71">
        <v>3</v>
      </c>
      <c r="Q9" s="71" t="s">
        <v>120</v>
      </c>
      <c r="R9" s="71">
        <v>44</v>
      </c>
      <c r="S9" s="71">
        <v>11</v>
      </c>
      <c r="T9" s="71" t="s">
        <v>120</v>
      </c>
      <c r="U9" s="71" t="s">
        <v>120</v>
      </c>
      <c r="V9" s="71" t="s">
        <v>120</v>
      </c>
      <c r="W9" s="71" t="s">
        <v>120</v>
      </c>
      <c r="X9" s="71" t="s">
        <v>120</v>
      </c>
      <c r="Y9" s="71" t="s">
        <v>120</v>
      </c>
      <c r="Z9" s="71" t="s">
        <v>120</v>
      </c>
      <c r="AA9" s="71" t="s">
        <v>120</v>
      </c>
      <c r="AB9" s="71">
        <v>20</v>
      </c>
      <c r="AC9" s="71">
        <v>1</v>
      </c>
      <c r="AD9" s="71">
        <v>1</v>
      </c>
      <c r="AE9" s="71" t="s">
        <v>120</v>
      </c>
      <c r="AF9" s="71">
        <v>10</v>
      </c>
      <c r="AG9" s="71">
        <v>5</v>
      </c>
      <c r="AH9" s="71">
        <v>2</v>
      </c>
      <c r="AI9" s="71">
        <v>1</v>
      </c>
      <c r="AJ9" s="71">
        <v>4</v>
      </c>
      <c r="AK9" s="71">
        <v>1</v>
      </c>
    </row>
    <row r="10" spans="1:37" ht="43.5" customHeight="1" x14ac:dyDescent="0.2">
      <c r="A10" s="273" t="s">
        <v>851</v>
      </c>
      <c r="B10" s="7" t="s">
        <v>871</v>
      </c>
      <c r="C10" s="182">
        <v>330</v>
      </c>
      <c r="D10" s="182">
        <v>260</v>
      </c>
      <c r="E10" s="182">
        <v>70</v>
      </c>
      <c r="F10" s="182">
        <v>2</v>
      </c>
      <c r="G10" s="182">
        <v>1</v>
      </c>
      <c r="H10" s="182" t="s">
        <v>120</v>
      </c>
      <c r="I10" s="182" t="s">
        <v>120</v>
      </c>
      <c r="J10" s="182" t="s">
        <v>120</v>
      </c>
      <c r="K10" s="182" t="s">
        <v>120</v>
      </c>
      <c r="L10" s="182" t="s">
        <v>120</v>
      </c>
      <c r="M10" s="182" t="s">
        <v>120</v>
      </c>
      <c r="N10" s="182" t="s">
        <v>120</v>
      </c>
      <c r="O10" s="182" t="s">
        <v>120</v>
      </c>
      <c r="P10" s="182">
        <v>21</v>
      </c>
      <c r="Q10" s="182">
        <v>3</v>
      </c>
      <c r="R10" s="182">
        <v>55</v>
      </c>
      <c r="S10" s="182">
        <v>21</v>
      </c>
      <c r="T10" s="182">
        <v>2</v>
      </c>
      <c r="U10" s="182">
        <v>1</v>
      </c>
      <c r="V10" s="182">
        <v>1</v>
      </c>
      <c r="W10" s="182" t="s">
        <v>120</v>
      </c>
      <c r="X10" s="182">
        <v>1</v>
      </c>
      <c r="Y10" s="182" t="s">
        <v>120</v>
      </c>
      <c r="Z10" s="182" t="s">
        <v>120</v>
      </c>
      <c r="AA10" s="182" t="s">
        <v>120</v>
      </c>
      <c r="AB10" s="182">
        <v>23</v>
      </c>
      <c r="AC10" s="182" t="s">
        <v>120</v>
      </c>
      <c r="AD10" s="182" t="s">
        <v>120</v>
      </c>
      <c r="AE10" s="182" t="s">
        <v>120</v>
      </c>
      <c r="AF10" s="182">
        <v>30</v>
      </c>
      <c r="AG10" s="182">
        <v>11</v>
      </c>
      <c r="AH10" s="182">
        <v>7</v>
      </c>
      <c r="AI10" s="182">
        <v>2</v>
      </c>
      <c r="AJ10" s="182">
        <v>118</v>
      </c>
      <c r="AK10" s="182">
        <v>31</v>
      </c>
    </row>
    <row r="11" spans="1:37" ht="43.5" customHeight="1" x14ac:dyDescent="0.2">
      <c r="A11" s="273"/>
      <c r="B11" s="7" t="s">
        <v>872</v>
      </c>
      <c r="C11" s="182">
        <v>127</v>
      </c>
      <c r="D11" s="182">
        <v>102</v>
      </c>
      <c r="E11" s="182">
        <v>25</v>
      </c>
      <c r="F11" s="182" t="s">
        <v>120</v>
      </c>
      <c r="G11" s="182">
        <v>1</v>
      </c>
      <c r="H11" s="182" t="s">
        <v>120</v>
      </c>
      <c r="I11" s="182" t="s">
        <v>120</v>
      </c>
      <c r="J11" s="182" t="s">
        <v>120</v>
      </c>
      <c r="K11" s="182" t="s">
        <v>120</v>
      </c>
      <c r="L11" s="182" t="s">
        <v>120</v>
      </c>
      <c r="M11" s="182" t="s">
        <v>120</v>
      </c>
      <c r="N11" s="182" t="s">
        <v>120</v>
      </c>
      <c r="O11" s="182" t="s">
        <v>120</v>
      </c>
      <c r="P11" s="182">
        <v>2</v>
      </c>
      <c r="Q11" s="182">
        <v>1</v>
      </c>
      <c r="R11" s="182">
        <v>59</v>
      </c>
      <c r="S11" s="182">
        <v>16</v>
      </c>
      <c r="T11" s="182">
        <v>2</v>
      </c>
      <c r="U11" s="182" t="s">
        <v>120</v>
      </c>
      <c r="V11" s="182" t="s">
        <v>120</v>
      </c>
      <c r="W11" s="182" t="s">
        <v>120</v>
      </c>
      <c r="X11" s="182" t="s">
        <v>120</v>
      </c>
      <c r="Y11" s="182" t="s">
        <v>120</v>
      </c>
      <c r="Z11" s="182" t="s">
        <v>120</v>
      </c>
      <c r="AA11" s="182" t="s">
        <v>120</v>
      </c>
      <c r="AB11" s="182">
        <v>17</v>
      </c>
      <c r="AC11" s="182">
        <v>1</v>
      </c>
      <c r="AD11" s="182" t="s">
        <v>120</v>
      </c>
      <c r="AE11" s="182" t="s">
        <v>120</v>
      </c>
      <c r="AF11" s="182">
        <v>12</v>
      </c>
      <c r="AG11" s="182">
        <v>5</v>
      </c>
      <c r="AH11" s="182" t="s">
        <v>120</v>
      </c>
      <c r="AI11" s="182" t="s">
        <v>120</v>
      </c>
      <c r="AJ11" s="182">
        <v>10</v>
      </c>
      <c r="AK11" s="182" t="s">
        <v>120</v>
      </c>
    </row>
    <row r="12" spans="1:37" ht="43.5" customHeight="1" x14ac:dyDescent="0.2">
      <c r="A12" s="273" t="s">
        <v>929</v>
      </c>
      <c r="B12" s="7" t="s">
        <v>871</v>
      </c>
      <c r="C12" s="182">
        <v>343</v>
      </c>
      <c r="D12" s="182">
        <v>277</v>
      </c>
      <c r="E12" s="182">
        <v>66</v>
      </c>
      <c r="F12" s="182">
        <v>6</v>
      </c>
      <c r="G12" s="182">
        <v>1</v>
      </c>
      <c r="H12" s="182" t="s">
        <v>120</v>
      </c>
      <c r="I12" s="182" t="s">
        <v>120</v>
      </c>
      <c r="J12" s="182" t="s">
        <v>120</v>
      </c>
      <c r="K12" s="182" t="s">
        <v>120</v>
      </c>
      <c r="L12" s="182" t="s">
        <v>120</v>
      </c>
      <c r="M12" s="182" t="s">
        <v>120</v>
      </c>
      <c r="N12" s="182" t="s">
        <v>120</v>
      </c>
      <c r="O12" s="182" t="s">
        <v>120</v>
      </c>
      <c r="P12" s="182">
        <v>23</v>
      </c>
      <c r="Q12" s="182">
        <v>3</v>
      </c>
      <c r="R12" s="182">
        <v>68</v>
      </c>
      <c r="S12" s="182">
        <v>24</v>
      </c>
      <c r="T12" s="182">
        <v>2</v>
      </c>
      <c r="U12" s="182">
        <v>1</v>
      </c>
      <c r="V12" s="182">
        <v>2</v>
      </c>
      <c r="W12" s="182" t="s">
        <v>120</v>
      </c>
      <c r="X12" s="182" t="s">
        <v>120</v>
      </c>
      <c r="Y12" s="182" t="s">
        <v>120</v>
      </c>
      <c r="Z12" s="182" t="s">
        <v>120</v>
      </c>
      <c r="AA12" s="182" t="s">
        <v>120</v>
      </c>
      <c r="AB12" s="182">
        <v>23</v>
      </c>
      <c r="AC12" s="182">
        <v>4</v>
      </c>
      <c r="AD12" s="182">
        <v>2</v>
      </c>
      <c r="AE12" s="182" t="s">
        <v>120</v>
      </c>
      <c r="AF12" s="182">
        <v>12</v>
      </c>
      <c r="AG12" s="182">
        <v>3</v>
      </c>
      <c r="AH12" s="182">
        <v>15</v>
      </c>
      <c r="AI12" s="182">
        <v>1</v>
      </c>
      <c r="AJ12" s="182">
        <v>124</v>
      </c>
      <c r="AK12" s="182">
        <v>29</v>
      </c>
    </row>
    <row r="13" spans="1:37" ht="43.5" customHeight="1" x14ac:dyDescent="0.2">
      <c r="A13" s="273"/>
      <c r="B13" s="7" t="s">
        <v>872</v>
      </c>
      <c r="C13" s="182">
        <v>122</v>
      </c>
      <c r="D13" s="182">
        <v>105</v>
      </c>
      <c r="E13" s="182">
        <v>17</v>
      </c>
      <c r="F13" s="182">
        <v>1</v>
      </c>
      <c r="G13" s="182">
        <v>1</v>
      </c>
      <c r="H13" s="182" t="s">
        <v>120</v>
      </c>
      <c r="I13" s="182" t="s">
        <v>120</v>
      </c>
      <c r="J13" s="182" t="s">
        <v>120</v>
      </c>
      <c r="K13" s="182" t="s">
        <v>120</v>
      </c>
      <c r="L13" s="182" t="s">
        <v>120</v>
      </c>
      <c r="M13" s="182" t="s">
        <v>120</v>
      </c>
      <c r="N13" s="182" t="s">
        <v>120</v>
      </c>
      <c r="O13" s="182" t="s">
        <v>120</v>
      </c>
      <c r="P13" s="182">
        <v>5</v>
      </c>
      <c r="Q13" s="182" t="s">
        <v>120</v>
      </c>
      <c r="R13" s="182">
        <v>53</v>
      </c>
      <c r="S13" s="182">
        <v>9</v>
      </c>
      <c r="T13" s="182" t="s">
        <v>120</v>
      </c>
      <c r="U13" s="182" t="s">
        <v>120</v>
      </c>
      <c r="V13" s="182" t="s">
        <v>120</v>
      </c>
      <c r="W13" s="182" t="s">
        <v>120</v>
      </c>
      <c r="X13" s="182" t="s">
        <v>120</v>
      </c>
      <c r="Y13" s="182" t="s">
        <v>120</v>
      </c>
      <c r="Z13" s="182" t="s">
        <v>120</v>
      </c>
      <c r="AA13" s="182" t="s">
        <v>120</v>
      </c>
      <c r="AB13" s="182">
        <v>16</v>
      </c>
      <c r="AC13" s="182" t="s">
        <v>120</v>
      </c>
      <c r="AD13" s="182">
        <v>3</v>
      </c>
      <c r="AE13" s="182" t="s">
        <v>120</v>
      </c>
      <c r="AF13" s="182">
        <v>22</v>
      </c>
      <c r="AG13" s="182">
        <v>4</v>
      </c>
      <c r="AH13" s="182">
        <v>1</v>
      </c>
      <c r="AI13" s="182">
        <v>1</v>
      </c>
      <c r="AJ13" s="182">
        <v>4</v>
      </c>
      <c r="AK13" s="182">
        <v>2</v>
      </c>
    </row>
    <row r="14" spans="1:37" ht="15" customHeight="1" x14ac:dyDescent="0.2">
      <c r="A14" s="56" t="s">
        <v>564</v>
      </c>
      <c r="B14" s="70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65"/>
      <c r="AK14" s="23" t="s">
        <v>584</v>
      </c>
    </row>
    <row r="15" spans="1:37" ht="15" customHeight="1" x14ac:dyDescent="0.2">
      <c r="C15" s="62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72"/>
      <c r="AD15" s="65"/>
    </row>
    <row r="16" spans="1:37" ht="15" customHeight="1" x14ac:dyDescent="0.2">
      <c r="C16" s="62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</row>
    <row r="17" spans="3:30" ht="15" customHeight="1" x14ac:dyDescent="0.2">
      <c r="C17" s="62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</row>
    <row r="18" spans="3:30" ht="15" customHeight="1" x14ac:dyDescent="0.2">
      <c r="C18" s="6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</row>
    <row r="19" spans="3:30" ht="15" customHeight="1" x14ac:dyDescent="0.2">
      <c r="C19" s="62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</row>
    <row r="20" spans="3:30" ht="15" customHeight="1" x14ac:dyDescent="0.2"/>
    <row r="21" spans="3:30" ht="15" customHeight="1" x14ac:dyDescent="0.2"/>
    <row r="22" spans="3:30" ht="15" customHeight="1" x14ac:dyDescent="0.2"/>
    <row r="23" spans="3:30" ht="15" customHeight="1" x14ac:dyDescent="0.2"/>
    <row r="24" spans="3:30" ht="15" customHeight="1" x14ac:dyDescent="0.2"/>
    <row r="25" spans="3:30" ht="15" customHeight="1" x14ac:dyDescent="0.2"/>
    <row r="26" spans="3:30" ht="15" customHeight="1" x14ac:dyDescent="0.2"/>
    <row r="27" spans="3:30" s="15" customFormat="1" ht="15" customHeight="1" x14ac:dyDescent="0.2">
      <c r="C27" s="20"/>
      <c r="D27" s="18"/>
      <c r="G27" s="18"/>
      <c r="J27" s="74"/>
    </row>
    <row r="28" spans="3:30" s="15" customFormat="1" ht="18.75" customHeight="1" x14ac:dyDescent="0.2">
      <c r="C28" s="20"/>
      <c r="D28" s="18"/>
      <c r="G28" s="18"/>
      <c r="J28" s="74"/>
    </row>
    <row r="29" spans="3:30" s="15" customFormat="1" ht="18.75" customHeight="1" x14ac:dyDescent="0.2">
      <c r="C29" s="20"/>
      <c r="D29" s="18"/>
      <c r="G29" s="18"/>
      <c r="J29" s="74"/>
    </row>
    <row r="30" spans="3:30" s="15" customFormat="1" ht="18.75" customHeight="1" x14ac:dyDescent="0.2">
      <c r="C30" s="20"/>
      <c r="D30" s="18"/>
      <c r="G30" s="18"/>
      <c r="J30" s="74"/>
    </row>
    <row r="31" spans="3:30" s="15" customFormat="1" ht="18.75" customHeight="1" x14ac:dyDescent="0.2">
      <c r="C31" s="20"/>
      <c r="D31" s="18"/>
      <c r="G31" s="18"/>
      <c r="J31" s="74"/>
    </row>
    <row r="32" spans="3:30" s="15" customFormat="1" ht="18.75" customHeight="1" x14ac:dyDescent="0.2">
      <c r="C32" s="20"/>
      <c r="D32" s="18"/>
      <c r="G32" s="18"/>
      <c r="J32" s="74"/>
    </row>
    <row r="33" spans="3:10" s="15" customFormat="1" ht="18.75" customHeight="1" x14ac:dyDescent="0.2">
      <c r="C33" s="20"/>
      <c r="D33" s="18"/>
      <c r="G33" s="18"/>
      <c r="J33" s="74"/>
    </row>
    <row r="34" spans="3:10" s="15" customFormat="1" ht="18.75" customHeight="1" x14ac:dyDescent="0.2">
      <c r="C34" s="20"/>
      <c r="D34" s="18"/>
      <c r="G34" s="18"/>
      <c r="J34" s="74"/>
    </row>
    <row r="35" spans="3:10" s="15" customFormat="1" ht="18.75" customHeight="1" x14ac:dyDescent="0.2">
      <c r="C35" s="20"/>
      <c r="D35" s="18"/>
      <c r="G35" s="18"/>
      <c r="J35" s="74"/>
    </row>
    <row r="36" spans="3:10" s="15" customFormat="1" ht="18.75" customHeight="1" x14ac:dyDescent="0.2">
      <c r="C36" s="20"/>
      <c r="D36" s="18"/>
      <c r="G36" s="18"/>
      <c r="J36" s="74"/>
    </row>
    <row r="37" spans="3:10" s="15" customFormat="1" ht="18.75" customHeight="1" x14ac:dyDescent="0.2">
      <c r="C37" s="20"/>
      <c r="D37" s="18"/>
      <c r="G37" s="18"/>
      <c r="J37" s="74"/>
    </row>
    <row r="38" spans="3:10" s="15" customFormat="1" ht="18.75" customHeight="1" x14ac:dyDescent="0.2">
      <c r="C38" s="20"/>
      <c r="D38" s="18"/>
      <c r="G38" s="18"/>
      <c r="J38" s="74"/>
    </row>
    <row r="39" spans="3:10" s="15" customFormat="1" ht="18.75" customHeight="1" x14ac:dyDescent="0.2">
      <c r="C39" s="20"/>
      <c r="D39" s="18"/>
      <c r="G39" s="18"/>
      <c r="J39" s="74"/>
    </row>
    <row r="40" spans="3:10" s="15" customFormat="1" ht="18.75" customHeight="1" x14ac:dyDescent="0.2">
      <c r="C40" s="20"/>
      <c r="D40" s="18"/>
      <c r="G40" s="18"/>
      <c r="J40" s="74"/>
    </row>
    <row r="41" spans="3:10" s="15" customFormat="1" ht="18.75" customHeight="1" x14ac:dyDescent="0.2">
      <c r="C41" s="20"/>
      <c r="D41" s="18"/>
      <c r="G41" s="18"/>
      <c r="J41" s="74"/>
    </row>
    <row r="42" spans="3:10" s="15" customFormat="1" ht="18.75" customHeight="1" x14ac:dyDescent="0.2">
      <c r="C42" s="20"/>
      <c r="D42" s="18"/>
      <c r="G42" s="18"/>
      <c r="J42" s="74"/>
    </row>
    <row r="43" spans="3:10" s="15" customFormat="1" ht="18.75" customHeight="1" x14ac:dyDescent="0.2">
      <c r="C43" s="20"/>
      <c r="D43" s="18"/>
      <c r="G43" s="18"/>
      <c r="J43" s="74"/>
    </row>
    <row r="44" spans="3:10" s="15" customFormat="1" ht="18.75" customHeight="1" x14ac:dyDescent="0.2">
      <c r="C44" s="20"/>
      <c r="D44" s="18"/>
      <c r="G44" s="18"/>
      <c r="J44" s="74"/>
    </row>
    <row r="45" spans="3:10" s="15" customFormat="1" ht="18.75" customHeight="1" x14ac:dyDescent="0.2">
      <c r="C45" s="20"/>
      <c r="D45" s="18"/>
      <c r="G45" s="18"/>
      <c r="J45" s="74"/>
    </row>
    <row r="46" spans="3:10" s="15" customFormat="1" ht="18.75" customHeight="1" x14ac:dyDescent="0.2">
      <c r="C46" s="20"/>
      <c r="D46" s="18"/>
      <c r="G46" s="18"/>
      <c r="J46" s="74"/>
    </row>
    <row r="47" spans="3:10" s="15" customFormat="1" ht="18.75" customHeight="1" x14ac:dyDescent="0.2">
      <c r="C47" s="20"/>
      <c r="D47" s="18"/>
      <c r="G47" s="18"/>
      <c r="J47" s="74"/>
    </row>
    <row r="48" spans="3:10" s="15" customFormat="1" ht="18.75" customHeight="1" x14ac:dyDescent="0.2">
      <c r="C48" s="20"/>
      <c r="D48" s="18"/>
      <c r="G48" s="18"/>
      <c r="J48" s="74"/>
    </row>
    <row r="49" spans="3:10" s="15" customFormat="1" ht="18.75" customHeight="1" x14ac:dyDescent="0.2">
      <c r="C49" s="20"/>
      <c r="D49" s="18"/>
      <c r="G49" s="18"/>
      <c r="J49" s="74"/>
    </row>
    <row r="50" spans="3:10" s="15" customFormat="1" ht="18.75" customHeight="1" x14ac:dyDescent="0.2">
      <c r="C50" s="20"/>
      <c r="D50" s="18"/>
      <c r="G50" s="18"/>
      <c r="J50" s="74"/>
    </row>
    <row r="51" spans="3:10" s="15" customFormat="1" ht="18.75" customHeight="1" x14ac:dyDescent="0.2">
      <c r="C51" s="20"/>
      <c r="D51" s="18"/>
      <c r="G51" s="18"/>
      <c r="J51" s="74"/>
    </row>
    <row r="52" spans="3:10" s="15" customFormat="1" ht="18.75" customHeight="1" x14ac:dyDescent="0.2">
      <c r="C52" s="20"/>
      <c r="D52" s="18"/>
      <c r="G52" s="18"/>
      <c r="J52" s="74"/>
    </row>
    <row r="53" spans="3:10" s="15" customFormat="1" ht="18.75" customHeight="1" x14ac:dyDescent="0.2">
      <c r="C53" s="20"/>
      <c r="D53" s="18"/>
      <c r="G53" s="18"/>
      <c r="J53" s="74"/>
    </row>
    <row r="54" spans="3:10" s="15" customFormat="1" ht="18.75" customHeight="1" x14ac:dyDescent="0.2">
      <c r="C54" s="20"/>
      <c r="D54" s="18"/>
      <c r="G54" s="18"/>
      <c r="J54" s="74"/>
    </row>
    <row r="55" spans="3:10" s="15" customFormat="1" ht="18.75" customHeight="1" x14ac:dyDescent="0.2">
      <c r="C55" s="20"/>
      <c r="D55" s="18"/>
      <c r="G55" s="18"/>
      <c r="J55" s="74"/>
    </row>
    <row r="56" spans="3:10" s="15" customFormat="1" ht="18.75" customHeight="1" x14ac:dyDescent="0.2">
      <c r="C56" s="20"/>
      <c r="D56" s="18"/>
      <c r="G56" s="18"/>
      <c r="J56" s="74"/>
    </row>
    <row r="57" spans="3:10" s="15" customFormat="1" ht="18.75" customHeight="1" x14ac:dyDescent="0.2">
      <c r="C57" s="20"/>
      <c r="D57" s="18"/>
      <c r="G57" s="18"/>
      <c r="J57" s="74"/>
    </row>
    <row r="58" spans="3:10" s="15" customFormat="1" ht="18.75" customHeight="1" x14ac:dyDescent="0.2">
      <c r="C58" s="20"/>
      <c r="D58" s="18"/>
      <c r="G58" s="18"/>
      <c r="J58" s="74"/>
    </row>
    <row r="59" spans="3:10" s="15" customFormat="1" ht="18.75" customHeight="1" x14ac:dyDescent="0.2">
      <c r="C59" s="20"/>
      <c r="D59" s="18"/>
      <c r="G59" s="18"/>
      <c r="J59" s="74"/>
    </row>
    <row r="60" spans="3:10" s="15" customFormat="1" ht="18.75" customHeight="1" x14ac:dyDescent="0.2">
      <c r="C60" s="20"/>
      <c r="D60" s="18"/>
      <c r="G60" s="18"/>
      <c r="J60" s="74"/>
    </row>
    <row r="61" spans="3:10" s="15" customFormat="1" ht="18.75" customHeight="1" x14ac:dyDescent="0.2">
      <c r="C61" s="20"/>
      <c r="D61" s="18"/>
      <c r="G61" s="18"/>
      <c r="J61" s="74"/>
    </row>
    <row r="62" spans="3:10" s="15" customFormat="1" ht="18.75" customHeight="1" x14ac:dyDescent="0.2">
      <c r="C62" s="20"/>
      <c r="D62" s="18"/>
      <c r="G62" s="18"/>
      <c r="J62" s="74"/>
    </row>
    <row r="63" spans="3:10" s="15" customFormat="1" ht="18.75" customHeight="1" x14ac:dyDescent="0.2">
      <c r="C63" s="20"/>
      <c r="D63" s="18"/>
      <c r="G63" s="18"/>
      <c r="J63" s="74"/>
    </row>
    <row r="64" spans="3:10" s="15" customFormat="1" ht="18.75" customHeight="1" x14ac:dyDescent="0.2">
      <c r="C64" s="20"/>
      <c r="D64" s="18"/>
      <c r="G64" s="18"/>
      <c r="J64" s="74"/>
    </row>
    <row r="65" spans="3:10" s="15" customFormat="1" ht="18.75" customHeight="1" x14ac:dyDescent="0.2">
      <c r="C65" s="20"/>
      <c r="D65" s="18"/>
      <c r="G65" s="18"/>
      <c r="J65" s="74"/>
    </row>
    <row r="66" spans="3:10" s="15" customFormat="1" ht="18.75" customHeight="1" x14ac:dyDescent="0.2">
      <c r="C66" s="20"/>
      <c r="D66" s="18"/>
      <c r="G66" s="18"/>
      <c r="J66" s="74"/>
    </row>
    <row r="67" spans="3:10" s="15" customFormat="1" ht="18.75" customHeight="1" x14ac:dyDescent="0.2">
      <c r="C67" s="20"/>
      <c r="D67" s="18"/>
      <c r="G67" s="18"/>
      <c r="J67" s="74"/>
    </row>
    <row r="68" spans="3:10" s="15" customFormat="1" ht="14.25" customHeight="1" x14ac:dyDescent="0.2">
      <c r="C68" s="20"/>
      <c r="D68" s="18"/>
      <c r="G68" s="18"/>
      <c r="J68" s="74"/>
    </row>
    <row r="69" spans="3:10" s="15" customFormat="1" ht="14.25" customHeight="1" x14ac:dyDescent="0.2">
      <c r="C69" s="20"/>
      <c r="D69" s="18"/>
      <c r="G69" s="18"/>
      <c r="J69" s="74"/>
    </row>
    <row r="70" spans="3:10" s="15" customFormat="1" ht="14.25" customHeight="1" x14ac:dyDescent="0.2">
      <c r="C70" s="20"/>
      <c r="D70" s="18"/>
      <c r="G70" s="18"/>
      <c r="J70" s="74"/>
    </row>
    <row r="71" spans="3:10" s="15" customFormat="1" ht="14.25" customHeight="1" x14ac:dyDescent="0.2">
      <c r="C71" s="20"/>
      <c r="D71" s="18"/>
      <c r="G71" s="18"/>
      <c r="J71" s="74"/>
    </row>
    <row r="72" spans="3:10" s="15" customFormat="1" ht="14.25" customHeight="1" x14ac:dyDescent="0.2">
      <c r="C72" s="20"/>
      <c r="D72" s="18"/>
      <c r="G72" s="18"/>
      <c r="J72" s="74"/>
    </row>
    <row r="73" spans="3:10" s="15" customFormat="1" ht="14.25" customHeight="1" x14ac:dyDescent="0.2">
      <c r="C73" s="20"/>
      <c r="D73" s="18"/>
      <c r="G73" s="18"/>
      <c r="J73" s="74"/>
    </row>
    <row r="74" spans="3:10" s="15" customFormat="1" ht="14.25" customHeight="1" x14ac:dyDescent="0.2">
      <c r="C74" s="20"/>
      <c r="D74" s="18"/>
      <c r="G74" s="18"/>
      <c r="J74" s="74"/>
    </row>
    <row r="75" spans="3:10" s="15" customFormat="1" ht="14.25" customHeight="1" x14ac:dyDescent="0.2">
      <c r="C75" s="20"/>
      <c r="D75" s="18"/>
      <c r="G75" s="18"/>
      <c r="J75" s="74"/>
    </row>
  </sheetData>
  <customSheetViews>
    <customSheetView guid="{1063ECEF-C173-47D0-97AB-460E9FD2F30A}" showPageBreaks="1" showGridLines="0" fitToPage="1" printArea="1" view="pageBreakPreview">
      <pageMargins left="0.7" right="0.7" top="0.75" bottom="0.75" header="0.3" footer="0.3"/>
      <pageSetup paperSize="9" scale="78" orientation="landscape" horizontalDpi="200" verticalDpi="200" r:id="rId1"/>
      <headerFooter alignWithMargins="0"/>
    </customSheetView>
    <customSheetView guid="{46D118F4-1245-46F4-999F-CCEEE9677E7D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howPageBreaks="1" showGridLines="0" fitToPage="1" printArea="1" view="pageBreakPreview">
      <pageMargins left="0.7" right="0.7" top="0.75" bottom="0.75" header="0.3" footer="0.3"/>
      <pageSetup paperSize="9" scale="80" orientation="landscape" horizontalDpi="200" verticalDpi="200" r:id="rId4"/>
      <headerFooter alignWithMargins="0"/>
    </customSheetView>
    <customSheetView guid="{DBAD1FFC-E8B6-46DF-B96B-4DA90E1986E1}" showPageBreaks="1" showGridLines="0" fitToPage="1" printArea="1" view="pageBreakPreview">
      <pageMargins left="0.7" right="0.7" top="0.75" bottom="0.75" header="0.3" footer="0.3"/>
      <pageSetup paperSize="9" scale="80" orientation="landscape" horizontalDpi="200" verticalDpi="200" r:id="rId5"/>
      <headerFooter alignWithMargins="0"/>
    </customSheetView>
    <customSheetView guid="{E8560C56-3BFF-43E3-BFE2-88FD83A634BD}" showPageBreaks="1" showGridLines="0" fitToPage="1" printArea="1" view="pageBreakPreview">
      <pageMargins left="0.7" right="0.7" top="0.75" bottom="0.75" header="0.3" footer="0.3"/>
      <pageSetup paperSize="9" scale="80" orientation="landscape" horizontalDpi="200" verticalDpi="200" r:id="rId6"/>
      <headerFooter alignWithMargins="0"/>
    </customSheetView>
    <customSheetView guid="{BC9EA3EC-B020-094C-BBAF-B8A6749D0A04}" showGridLines="0" fitToPage="1" printArea="1" view="pageBreakPreview"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57B261F0-D7B9-974D-93E6-27B09951C272}" showGridLines="0" fitToPage="1" printArea="1" view="pageBreakPreview"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76A95D36-BC02-614D-9B02-580F1F25BEC1}" showGridLines="0" fitToPage="1" printArea="1" view="pageBreakPreview"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798FD1F-3323-1349-918B-0E45F18CE6EC}" showGridLines="0" fitToPage="1" printArea="1" view="pageBreakPreview"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AC13F217-7915-674D-9679-25AF22E59FB8}" showGridLines="0" fitToPage="1" printArea="1" view="pageBreakPreview"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24">
    <mergeCell ref="AJ2:AK2"/>
    <mergeCell ref="A2:A3"/>
    <mergeCell ref="B2:B3"/>
    <mergeCell ref="A4:A5"/>
    <mergeCell ref="X2:Y2"/>
    <mergeCell ref="Z2:AA2"/>
    <mergeCell ref="AB2:AC2"/>
    <mergeCell ref="AD2:AE2"/>
    <mergeCell ref="AF2:AG2"/>
    <mergeCell ref="N2:O2"/>
    <mergeCell ref="P2:Q2"/>
    <mergeCell ref="R2:S2"/>
    <mergeCell ref="T2:U2"/>
    <mergeCell ref="V2:W2"/>
    <mergeCell ref="C2:E2"/>
    <mergeCell ref="F2:G2"/>
    <mergeCell ref="A6:A7"/>
    <mergeCell ref="A8:A9"/>
    <mergeCell ref="A10:A11"/>
    <mergeCell ref="A12:A13"/>
    <mergeCell ref="AH2:AI2"/>
    <mergeCell ref="H2:I2"/>
    <mergeCell ref="J2:K2"/>
    <mergeCell ref="L2:M2"/>
  </mergeCells>
  <phoneticPr fontId="4"/>
  <pageMargins left="0.7" right="0.7" top="0.75" bottom="0.75" header="0.3" footer="0.3"/>
  <pageSetup paperSize="9" scale="80" orientation="landscape" horizontalDpi="200" verticalDpi="200" r:id="rId1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69"/>
  <sheetViews>
    <sheetView showGridLines="0" view="pageBreakPreview" zoomScaleSheetLayoutView="100" workbookViewId="0"/>
  </sheetViews>
  <sheetFormatPr defaultColWidth="9" defaultRowHeight="10.8" x14ac:dyDescent="0.2"/>
  <cols>
    <col min="1" max="1" width="15.6640625" style="1" customWidth="1"/>
    <col min="2" max="2" width="7" style="1" bestFit="1" customWidth="1"/>
    <col min="3" max="3" width="5.6640625" style="2" customWidth="1"/>
    <col min="4" max="4" width="6.44140625" style="1" customWidth="1"/>
    <col min="5" max="5" width="8.109375" style="1" customWidth="1"/>
    <col min="6" max="6" width="6.109375" style="1" customWidth="1"/>
    <col min="7" max="7" width="6.21875" style="1" customWidth="1"/>
    <col min="8" max="10" width="8.77734375" style="1" bestFit="1" customWidth="1"/>
    <col min="11" max="11" width="8.109375" style="4" customWidth="1"/>
    <col min="12" max="13" width="7.44140625" style="1" customWidth="1"/>
    <col min="14" max="34" width="4.33203125" style="1" customWidth="1"/>
    <col min="35" max="16384" width="9" style="1"/>
  </cols>
  <sheetData>
    <row r="1" spans="1:34" ht="18" customHeight="1" x14ac:dyDescent="0.2">
      <c r="A1" s="5" t="s">
        <v>889</v>
      </c>
      <c r="B1" s="70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85"/>
    </row>
    <row r="2" spans="1:34" ht="12" customHeight="1" x14ac:dyDescent="0.15">
      <c r="A2" s="15"/>
      <c r="B2" s="70"/>
      <c r="C2" s="72"/>
      <c r="D2" s="72"/>
      <c r="E2" s="72"/>
      <c r="F2" s="72"/>
      <c r="G2" s="72"/>
      <c r="H2" s="72"/>
      <c r="I2" s="72"/>
      <c r="J2" s="72"/>
      <c r="K2" s="82" t="s">
        <v>128</v>
      </c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85"/>
    </row>
    <row r="3" spans="1:34" ht="13.5" customHeight="1" x14ac:dyDescent="0.2">
      <c r="A3" s="263" t="s">
        <v>449</v>
      </c>
      <c r="B3" s="263" t="s">
        <v>890</v>
      </c>
      <c r="C3" s="295" t="s">
        <v>849</v>
      </c>
      <c r="D3" s="296"/>
      <c r="E3" s="296"/>
      <c r="F3" s="296"/>
      <c r="G3" s="296"/>
      <c r="H3" s="296"/>
      <c r="I3" s="296"/>
      <c r="J3" s="297"/>
      <c r="K3" s="288" t="s">
        <v>188</v>
      </c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72"/>
      <c r="X3" s="85"/>
    </row>
    <row r="4" spans="1:34" ht="13.5" customHeight="1" x14ac:dyDescent="0.2">
      <c r="A4" s="301"/>
      <c r="B4" s="301"/>
      <c r="C4" s="291" t="s">
        <v>505</v>
      </c>
      <c r="D4" s="290" t="s">
        <v>891</v>
      </c>
      <c r="E4" s="290"/>
      <c r="F4" s="290"/>
      <c r="G4" s="290"/>
      <c r="H4" s="290"/>
      <c r="I4" s="290"/>
      <c r="J4" s="290"/>
      <c r="K4" s="289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72"/>
      <c r="X4" s="85"/>
    </row>
    <row r="5" spans="1:34" ht="13.5" customHeight="1" x14ac:dyDescent="0.2">
      <c r="A5" s="263"/>
      <c r="B5" s="263"/>
      <c r="C5" s="292"/>
      <c r="D5" s="294" t="s">
        <v>556</v>
      </c>
      <c r="E5" s="294" t="s">
        <v>695</v>
      </c>
      <c r="F5" s="290" t="s">
        <v>389</v>
      </c>
      <c r="G5" s="290"/>
      <c r="H5" s="295" t="s">
        <v>731</v>
      </c>
      <c r="I5" s="296"/>
      <c r="J5" s="297"/>
      <c r="K5" s="290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</row>
    <row r="6" spans="1:34" ht="18.75" customHeight="1" x14ac:dyDescent="0.2">
      <c r="A6" s="263"/>
      <c r="B6" s="263"/>
      <c r="C6" s="292"/>
      <c r="D6" s="292"/>
      <c r="E6" s="292"/>
      <c r="F6" s="288" t="s">
        <v>892</v>
      </c>
      <c r="G6" s="288" t="s">
        <v>893</v>
      </c>
      <c r="H6" s="294" t="s">
        <v>148</v>
      </c>
      <c r="I6" s="288" t="s">
        <v>734</v>
      </c>
      <c r="J6" s="288" t="s">
        <v>894</v>
      </c>
      <c r="K6" s="290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</row>
    <row r="7" spans="1:34" ht="18.75" customHeight="1" x14ac:dyDescent="0.2">
      <c r="A7" s="263"/>
      <c r="B7" s="263"/>
      <c r="C7" s="293"/>
      <c r="D7" s="293"/>
      <c r="E7" s="293"/>
      <c r="F7" s="290"/>
      <c r="G7" s="290"/>
      <c r="H7" s="289"/>
      <c r="I7" s="290"/>
      <c r="J7" s="290"/>
      <c r="K7" s="290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</row>
    <row r="8" spans="1:34" ht="14.4" customHeight="1" x14ac:dyDescent="0.2">
      <c r="A8" s="32" t="s">
        <v>653</v>
      </c>
      <c r="B8" s="77">
        <v>56</v>
      </c>
      <c r="C8" s="77">
        <v>717</v>
      </c>
      <c r="D8" s="77">
        <v>218</v>
      </c>
      <c r="E8" s="77">
        <v>208</v>
      </c>
      <c r="F8" s="80">
        <v>247</v>
      </c>
      <c r="G8" s="39"/>
      <c r="H8" s="77">
        <v>29</v>
      </c>
      <c r="I8" s="77">
        <v>9</v>
      </c>
      <c r="J8" s="77">
        <v>6</v>
      </c>
      <c r="K8" s="77">
        <v>12.8</v>
      </c>
    </row>
    <row r="9" spans="1:34" ht="14.4" customHeight="1" x14ac:dyDescent="0.2">
      <c r="A9" s="32" t="s">
        <v>854</v>
      </c>
      <c r="B9" s="77">
        <v>56</v>
      </c>
      <c r="C9" s="77">
        <v>717</v>
      </c>
      <c r="D9" s="77">
        <v>214</v>
      </c>
      <c r="E9" s="77">
        <v>209</v>
      </c>
      <c r="F9" s="80">
        <v>249</v>
      </c>
      <c r="G9" s="39"/>
      <c r="H9" s="77">
        <v>28</v>
      </c>
      <c r="I9" s="77">
        <v>9</v>
      </c>
      <c r="J9" s="77">
        <v>8</v>
      </c>
      <c r="K9" s="77">
        <f>SUMPRODUCT(ROUND(C9/B9,1))</f>
        <v>12.8</v>
      </c>
    </row>
    <row r="10" spans="1:34" ht="14.4" customHeight="1" x14ac:dyDescent="0.2">
      <c r="A10" s="32" t="s">
        <v>48</v>
      </c>
      <c r="B10" s="77">
        <v>56</v>
      </c>
      <c r="C10" s="77">
        <f>SUM(D10:J10)</f>
        <v>718</v>
      </c>
      <c r="D10" s="77">
        <v>213</v>
      </c>
      <c r="E10" s="77">
        <v>210</v>
      </c>
      <c r="F10" s="80">
        <v>246</v>
      </c>
      <c r="G10" s="39"/>
      <c r="H10" s="77">
        <v>25</v>
      </c>
      <c r="I10" s="77">
        <v>11</v>
      </c>
      <c r="J10" s="77">
        <v>13</v>
      </c>
      <c r="K10" s="77">
        <f>ROUND(C10/B10,1)</f>
        <v>12.8</v>
      </c>
    </row>
    <row r="11" spans="1:34" s="25" customFormat="1" ht="14.4" customHeight="1" x14ac:dyDescent="0.2">
      <c r="A11" s="32" t="s">
        <v>430</v>
      </c>
      <c r="B11" s="77">
        <v>55</v>
      </c>
      <c r="C11" s="77">
        <f>SUM(D11:J11)</f>
        <v>713</v>
      </c>
      <c r="D11" s="77">
        <v>214</v>
      </c>
      <c r="E11" s="77">
        <v>209</v>
      </c>
      <c r="F11" s="298">
        <v>244</v>
      </c>
      <c r="G11" s="264"/>
      <c r="H11" s="77">
        <v>21</v>
      </c>
      <c r="I11" s="77">
        <v>14</v>
      </c>
      <c r="J11" s="77">
        <v>11</v>
      </c>
      <c r="K11" s="77">
        <f>ROUND(C11/B11,1)</f>
        <v>13</v>
      </c>
    </row>
    <row r="12" spans="1:34" s="25" customFormat="1" ht="14.4" customHeight="1" x14ac:dyDescent="0.2">
      <c r="A12" s="32" t="s">
        <v>714</v>
      </c>
      <c r="B12" s="183">
        <v>57</v>
      </c>
      <c r="C12" s="183">
        <f>SUM(D12:J12)</f>
        <v>706</v>
      </c>
      <c r="D12" s="184">
        <v>210</v>
      </c>
      <c r="E12" s="185">
        <v>213</v>
      </c>
      <c r="F12" s="299">
        <v>242</v>
      </c>
      <c r="G12" s="300"/>
      <c r="H12" s="185">
        <v>20</v>
      </c>
      <c r="I12" s="185">
        <v>12</v>
      </c>
      <c r="J12" s="185">
        <v>9</v>
      </c>
      <c r="K12" s="183">
        <f>ROUND(C12/B12,1)</f>
        <v>12.4</v>
      </c>
    </row>
    <row r="13" spans="1:34" s="25" customFormat="1" ht="14.4" customHeight="1" x14ac:dyDescent="0.2">
      <c r="A13" s="75"/>
      <c r="B13" s="78"/>
      <c r="C13" s="78"/>
      <c r="D13" s="78"/>
      <c r="E13" s="78"/>
      <c r="F13" s="75"/>
      <c r="G13" s="75"/>
      <c r="H13" s="19"/>
      <c r="I13" s="19"/>
      <c r="J13" s="19"/>
      <c r="K13" s="83" t="s">
        <v>638</v>
      </c>
    </row>
    <row r="14" spans="1:34" ht="13.5" customHeight="1" x14ac:dyDescent="0.2">
      <c r="A14" s="76"/>
      <c r="B14" s="79"/>
      <c r="C14" s="79"/>
      <c r="D14" s="79"/>
      <c r="E14" s="79"/>
      <c r="F14" s="79"/>
      <c r="G14" s="79"/>
      <c r="H14" s="19"/>
      <c r="I14" s="81"/>
      <c r="J14" s="81"/>
      <c r="K14" s="81"/>
      <c r="L14" s="81"/>
      <c r="M14" s="81"/>
    </row>
    <row r="15" spans="1:34" ht="13.5" customHeight="1" x14ac:dyDescent="0.2">
      <c r="A15" s="9"/>
      <c r="B15" s="23"/>
      <c r="C15" s="23"/>
      <c r="D15" s="23"/>
      <c r="E15" s="23"/>
      <c r="F15" s="23"/>
      <c r="G15" s="23"/>
      <c r="H15" s="23"/>
      <c r="I15" s="23"/>
      <c r="J15" s="23"/>
      <c r="K15" s="84"/>
    </row>
    <row r="16" spans="1:34" s="27" customFormat="1" ht="18" customHeight="1" x14ac:dyDescent="0.2">
      <c r="A16" s="25"/>
      <c r="B16" s="23"/>
      <c r="C16" s="23"/>
      <c r="D16" s="23"/>
      <c r="E16" s="23"/>
      <c r="F16" s="23"/>
      <c r="G16" s="23"/>
      <c r="H16" s="23"/>
      <c r="I16" s="23"/>
      <c r="J16" s="23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34" s="27" customFormat="1" ht="18" customHeight="1" x14ac:dyDescent="0.2">
      <c r="A17" s="25"/>
      <c r="B17" s="25"/>
      <c r="C17" s="20"/>
      <c r="D17" s="25"/>
      <c r="E17" s="25"/>
      <c r="F17" s="25"/>
      <c r="G17" s="25"/>
      <c r="H17" s="25"/>
      <c r="I17" s="25"/>
      <c r="J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s="27" customFormat="1" ht="18" customHeight="1" x14ac:dyDescent="0.2">
      <c r="A18" s="25"/>
      <c r="B18" s="25"/>
      <c r="C18" s="20"/>
      <c r="D18" s="25"/>
      <c r="E18" s="25"/>
      <c r="F18" s="25"/>
      <c r="G18" s="25"/>
      <c r="H18" s="25"/>
      <c r="I18" s="25"/>
      <c r="J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s="27" customFormat="1" ht="18" customHeight="1" x14ac:dyDescent="0.2">
      <c r="A19" s="25"/>
      <c r="B19" s="25"/>
      <c r="C19" s="20"/>
      <c r="D19" s="25"/>
      <c r="E19" s="25"/>
      <c r="F19" s="25"/>
      <c r="G19" s="25"/>
      <c r="H19" s="25"/>
      <c r="I19" s="25"/>
      <c r="J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s="27" customFormat="1" ht="18" customHeight="1" x14ac:dyDescent="0.2">
      <c r="A20" s="25"/>
      <c r="B20" s="25"/>
      <c r="C20" s="20"/>
      <c r="D20" s="25"/>
      <c r="E20" s="25"/>
      <c r="F20" s="25"/>
      <c r="G20" s="25"/>
      <c r="H20" s="25"/>
      <c r="I20" s="25"/>
      <c r="J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</row>
    <row r="21" spans="1:34" s="27" customFormat="1" ht="18" customHeight="1" x14ac:dyDescent="0.2">
      <c r="A21" s="25"/>
      <c r="B21" s="25"/>
      <c r="C21" s="20"/>
      <c r="D21" s="25"/>
      <c r="E21" s="25"/>
      <c r="F21" s="25"/>
      <c r="G21" s="25"/>
      <c r="H21" s="25"/>
      <c r="I21" s="25"/>
      <c r="J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s="27" customFormat="1" ht="18" customHeight="1" x14ac:dyDescent="0.2">
      <c r="A22" s="25"/>
      <c r="B22" s="25"/>
      <c r="C22" s="20"/>
      <c r="D22" s="25"/>
      <c r="E22" s="25"/>
      <c r="F22" s="25"/>
      <c r="G22" s="25"/>
      <c r="H22" s="25"/>
      <c r="I22" s="25"/>
      <c r="J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 s="27" customFormat="1" ht="18" customHeight="1" x14ac:dyDescent="0.2">
      <c r="A23" s="25"/>
      <c r="B23" s="25"/>
      <c r="C23" s="20"/>
      <c r="D23" s="25"/>
      <c r="E23" s="25"/>
      <c r="F23" s="25"/>
      <c r="G23" s="25"/>
      <c r="H23" s="25"/>
      <c r="I23" s="25"/>
      <c r="J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s="27" customFormat="1" ht="18" customHeight="1" x14ac:dyDescent="0.2">
      <c r="A24" s="25"/>
      <c r="B24" s="25"/>
      <c r="C24" s="20"/>
      <c r="D24" s="25"/>
      <c r="E24" s="25"/>
      <c r="F24" s="25"/>
      <c r="G24" s="25"/>
      <c r="H24" s="25"/>
      <c r="I24" s="25"/>
      <c r="J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s="27" customFormat="1" ht="18" customHeight="1" x14ac:dyDescent="0.2">
      <c r="A25" s="25"/>
      <c r="B25" s="25"/>
      <c r="C25" s="20"/>
      <c r="D25" s="25"/>
      <c r="E25" s="25"/>
      <c r="F25" s="25"/>
      <c r="G25" s="25"/>
      <c r="H25" s="25"/>
      <c r="I25" s="25"/>
      <c r="J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s="27" customFormat="1" ht="18" customHeight="1" x14ac:dyDescent="0.2">
      <c r="A26" s="25"/>
      <c r="B26" s="25"/>
      <c r="C26" s="20"/>
      <c r="D26" s="25"/>
      <c r="E26" s="25"/>
      <c r="F26" s="25"/>
      <c r="G26" s="25"/>
      <c r="H26" s="25"/>
      <c r="I26" s="25"/>
      <c r="J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s="27" customFormat="1" ht="18" customHeight="1" x14ac:dyDescent="0.2">
      <c r="A27" s="25"/>
      <c r="B27" s="25"/>
      <c r="C27" s="20"/>
      <c r="D27" s="25"/>
      <c r="E27" s="25"/>
      <c r="F27" s="25"/>
      <c r="G27" s="25"/>
      <c r="H27" s="25"/>
      <c r="I27" s="25"/>
      <c r="J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 s="27" customFormat="1" ht="18" customHeight="1" x14ac:dyDescent="0.2">
      <c r="A28" s="25"/>
      <c r="B28" s="25"/>
      <c r="C28" s="20"/>
      <c r="D28" s="25"/>
      <c r="E28" s="25"/>
      <c r="F28" s="25"/>
      <c r="G28" s="25"/>
      <c r="H28" s="25"/>
      <c r="I28" s="25"/>
      <c r="J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34" s="27" customFormat="1" ht="18" customHeight="1" x14ac:dyDescent="0.2">
      <c r="A29" s="25"/>
      <c r="B29" s="25"/>
      <c r="C29" s="20"/>
      <c r="D29" s="25"/>
      <c r="E29" s="25"/>
      <c r="F29" s="25"/>
      <c r="G29" s="25"/>
      <c r="H29" s="25"/>
      <c r="I29" s="25"/>
      <c r="J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 s="27" customFormat="1" ht="18" customHeight="1" x14ac:dyDescent="0.2">
      <c r="A30" s="25"/>
      <c r="B30" s="25"/>
      <c r="C30" s="20"/>
      <c r="D30" s="25"/>
      <c r="E30" s="25"/>
      <c r="F30" s="25"/>
      <c r="G30" s="25"/>
      <c r="H30" s="25"/>
      <c r="I30" s="25"/>
      <c r="J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 s="27" customFormat="1" ht="18" customHeight="1" x14ac:dyDescent="0.2">
      <c r="A31" s="25"/>
      <c r="B31" s="25"/>
      <c r="C31" s="20"/>
      <c r="D31" s="25"/>
      <c r="E31" s="25"/>
      <c r="F31" s="25"/>
      <c r="G31" s="25"/>
      <c r="H31" s="25"/>
      <c r="I31" s="25"/>
      <c r="J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</sheetData>
  <customSheetViews>
    <customSheetView guid="{1063ECEF-C173-47D0-97AB-460E9FD2F30A}" showPageBreaks="1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46D118F4-1245-46F4-999F-CCEEE9677E7D}" showPageBreaks="1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5A5EAF48-D8CD-5448-AD18-96BC769A9110}" showPageBreaks="1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3"/>
      <headerFooter alignWithMargins="0"/>
    </customSheetView>
    <customSheetView guid="{B12C10F6-D778-41E9-8AB8-DA38D33E3FE6}" showPageBreaks="1" showGridLines="0" fitToPage="1" printArea="1" view="pageBreakPreview">
      <selection activeCell="K13" sqref="K13"/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DBAD1FFC-E8B6-46DF-B96B-4DA90E1986E1}" showPageBreaks="1" showGridLines="0" fitToPage="1" printArea="1" view="pageBreakPreview">
      <selection activeCell="K13" sqref="K13"/>
      <pageMargins left="0.7" right="0.7" top="0.75" bottom="0.75" header="0.3" footer="0.3"/>
      <pageSetup paperSize="9" orientation="landscape" horizontalDpi="200" verticalDpi="200" r:id="rId5"/>
      <headerFooter alignWithMargins="0"/>
    </customSheetView>
    <customSheetView guid="{E8560C56-3BFF-43E3-BFE2-88FD83A634BD}" showPageBreaks="1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BC9EA3EC-B020-094C-BBAF-B8A6749D0A04}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57B261F0-D7B9-974D-93E6-27B09951C272}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76A95D36-BC02-614D-9B02-580F1F25BEC1}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798FD1F-3323-1349-918B-0E45F18CE6EC}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AC13F217-7915-674D-9679-25AF22E59FB8}" showGridLines="0" fitToPage="1" printArea="1" view="pageBreakPreview">
      <selection activeCell="K11" sqref="K11"/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17">
    <mergeCell ref="F11:G11"/>
    <mergeCell ref="F12:G12"/>
    <mergeCell ref="A3:A7"/>
    <mergeCell ref="B3:B7"/>
    <mergeCell ref="K3:K7"/>
    <mergeCell ref="C4:C7"/>
    <mergeCell ref="D5:D7"/>
    <mergeCell ref="E5:E7"/>
    <mergeCell ref="F6:F7"/>
    <mergeCell ref="G6:G7"/>
    <mergeCell ref="H6:H7"/>
    <mergeCell ref="I6:I7"/>
    <mergeCell ref="J6:J7"/>
    <mergeCell ref="C3:J3"/>
    <mergeCell ref="D4:J4"/>
    <mergeCell ref="F5:G5"/>
    <mergeCell ref="H5:J5"/>
  </mergeCells>
  <phoneticPr fontId="4"/>
  <pageMargins left="0.7" right="0.7" top="0.75" bottom="0.75" header="0.3" footer="0.3"/>
  <pageSetup paperSize="9" orientation="landscape" horizontalDpi="200" verticalDpi="200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24</vt:i4>
      </vt:variant>
    </vt:vector>
  </HeadingPairs>
  <TitlesOfParts>
    <vt:vector size="54" baseType="lpstr">
      <vt:lpstr>76　幼稚園園児数・教員数・学級数の推移</vt:lpstr>
      <vt:lpstr>77　認定こども園園児数・教員数・学級数の推移</vt:lpstr>
      <vt:lpstr>78　小学校児童数・教員数・学級数の推移</vt:lpstr>
      <vt:lpstr>79　中学校生徒数・教員数・学級数の推移</vt:lpstr>
      <vt:lpstr>80 小・中学校児童生徒の平均体位</vt:lpstr>
      <vt:lpstr>81 放課後児童クラブの推移</vt:lpstr>
      <vt:lpstr>82県立大学生数等</vt:lpstr>
      <vt:lpstr>83県立大卒業生進路</vt:lpstr>
      <vt:lpstr>84富山高専学生数等①</vt:lpstr>
      <vt:lpstr>84-2富山高専学生数等②</vt:lpstr>
      <vt:lpstr>85福祉短期大学教職員数①</vt:lpstr>
      <vt:lpstr>85-2福祉短期大学教職員数② </vt:lpstr>
      <vt:lpstr>86-1　富山情報ビジネス専門学校学生数・教職員数</vt:lpstr>
      <vt:lpstr>86-2　富山情報ビジネス専門学校卒業者の進路</vt:lpstr>
      <vt:lpstr>87 図書館蔵書冊数 </vt:lpstr>
      <vt:lpstr>88 図書館利用状況</vt:lpstr>
      <vt:lpstr>89 公民館・コミュニティセンター利用状況 </vt:lpstr>
      <vt:lpstr>90 体育施設利用状況①</vt:lpstr>
      <vt:lpstr>90-2 体育施設利用状況②</vt:lpstr>
      <vt:lpstr>90-3 体育施設利用状況③</vt:lpstr>
      <vt:lpstr>91 文化会館・ホール</vt:lpstr>
      <vt:lpstr>91-2文化会館・ホール</vt:lpstr>
      <vt:lpstr>92 絵本館の入館者数</vt:lpstr>
      <vt:lpstr>93　宗教法人数の推移</vt:lpstr>
      <vt:lpstr>94 文化財①</vt:lpstr>
      <vt:lpstr>文化財②</vt:lpstr>
      <vt:lpstr>文化財③</vt:lpstr>
      <vt:lpstr>文化財④</vt:lpstr>
      <vt:lpstr>文化財⑤</vt:lpstr>
      <vt:lpstr>文化財⑥</vt:lpstr>
      <vt:lpstr>'76　幼稚園園児数・教員数・学級数の推移'!Print_Area</vt:lpstr>
      <vt:lpstr>'77　認定こども園園児数・教員数・学級数の推移'!Print_Area</vt:lpstr>
      <vt:lpstr>'78　小学校児童数・教員数・学級数の推移'!Print_Area</vt:lpstr>
      <vt:lpstr>'79　中学校生徒数・教員数・学級数の推移'!Print_Area</vt:lpstr>
      <vt:lpstr>'80 小・中学校児童生徒の平均体位'!Print_Area</vt:lpstr>
      <vt:lpstr>'81 放課後児童クラブの推移'!Print_Area</vt:lpstr>
      <vt:lpstr>'83県立大卒業生進路'!Print_Area</vt:lpstr>
      <vt:lpstr>'84-2富山高専学生数等②'!Print_Area</vt:lpstr>
      <vt:lpstr>'84富山高専学生数等①'!Print_Area</vt:lpstr>
      <vt:lpstr>'85-2福祉短期大学教職員数② '!Print_Area</vt:lpstr>
      <vt:lpstr>'85福祉短期大学教職員数①'!Print_Area</vt:lpstr>
      <vt:lpstr>'86-1　富山情報ビジネス専門学校学生数・教職員数'!Print_Area</vt:lpstr>
      <vt:lpstr>'86-2　富山情報ビジネス専門学校卒業者の進路'!Print_Area</vt:lpstr>
      <vt:lpstr>'87 図書館蔵書冊数 '!Print_Area</vt:lpstr>
      <vt:lpstr>'88 図書館利用状況'!Print_Area</vt:lpstr>
      <vt:lpstr>'90 体育施設利用状況①'!Print_Area</vt:lpstr>
      <vt:lpstr>'90-2 体育施設利用状況②'!Print_Area</vt:lpstr>
      <vt:lpstr>'90-3 体育施設利用状況③'!Print_Area</vt:lpstr>
      <vt:lpstr>'92 絵本館の入館者数'!Print_Area</vt:lpstr>
      <vt:lpstr>'94 文化財①'!Print_Area</vt:lpstr>
      <vt:lpstr>文化財③!Print_Area</vt:lpstr>
      <vt:lpstr>文化財④!Print_Area</vt:lpstr>
      <vt:lpstr>文化財⑤!Print_Area</vt:lpstr>
      <vt:lpstr>文化財⑥!Print_Area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2026-03-27T01:46:21Z</cp:lastPrinted>
  <dcterms:created xsi:type="dcterms:W3CDTF">2024-03-15T15:37:36Z</dcterms:created>
  <dcterms:modified xsi:type="dcterms:W3CDTF">2026-03-27T05:04:40Z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2026-02-18T23:42:53Z</vt:filetime>
  </property>
</Properties>
</file>