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X:\20110200未来創造課\008 統計調査\02市勢統計\R7年度\03合体\"/>
    </mc:Choice>
  </mc:AlternateContent>
  <xr:revisionPtr revIDLastSave="0" documentId="13_ncr:1_{6D58902D-51ED-4951-A5E5-0F10C747EEAF}" xr6:coauthVersionLast="36" xr6:coauthVersionMax="36" xr10:uidLastSave="{00000000-0000-0000-0000-000000000000}"/>
  <bookViews>
    <workbookView xWindow="0" yWindow="0" windowWidth="23040" windowHeight="8856" xr2:uid="{00000000-000D-0000-FFFF-FFFF00000000}"/>
  </bookViews>
  <sheets>
    <sheet name="121市内の医療施設数" sheetId="13" r:id="rId1"/>
    <sheet name="122市内の医療従事者数" sheetId="14" r:id="rId2"/>
    <sheet name="123-1 市民病院職員数・病床数" sheetId="3" r:id="rId3"/>
    <sheet name="123-2 入院患者数" sheetId="4" r:id="rId4"/>
    <sheet name="123-3 外来患者数" sheetId="5" r:id="rId5"/>
    <sheet name="124-1 健康相談" sheetId="6" r:id="rId6"/>
    <sheet name="124-2 健康診査" sheetId="7" r:id="rId7"/>
    <sheet name="124-3 訪問指導" sheetId="8" r:id="rId8"/>
    <sheet name="125 予防接種" sheetId="9" r:id="rId9"/>
    <sheet name="126 主な死因10位の死亡数・死亡率" sheetId="10" r:id="rId10"/>
    <sheet name="127 し尿" sheetId="11" r:id="rId11"/>
    <sheet name="128 ごみ" sheetId="12" r:id="rId12"/>
  </sheets>
  <definedNames>
    <definedName name="_Hlk127193580" localSheetId="9">'126 主な死因10位の死亡数・死亡率'!$A$1</definedName>
    <definedName name="_xlnm.Print_Area" localSheetId="0">'121市内の医療施設数'!$A$1:$K$11</definedName>
    <definedName name="_xlnm.Print_Area" localSheetId="1">'122市内の医療従事者数'!$A$1:$J$12</definedName>
    <definedName name="_xlnm.Print_Area" localSheetId="4">'123-3 外来患者数'!$A$1:$L$18</definedName>
    <definedName name="_xlnm.Print_Area" localSheetId="5">'124-1 健康相談'!$A$1:$Q$12</definedName>
    <definedName name="_xlnm.Print_Area" localSheetId="7">'124-3 訪問指導'!$A$1:$I$11</definedName>
    <definedName name="_xlnm.Print_Area" localSheetId="8">'125 予防接種'!$A$1:$P$29</definedName>
    <definedName name="_xlnm.Print_Area" localSheetId="9">'126 主な死因10位の死亡数・死亡率'!$A$1:$U$9</definedName>
    <definedName name="_xlnm.Print_Area" localSheetId="10">'127 し尿'!$A$1:$D$9</definedName>
    <definedName name="_xlnm.Print_Area" localSheetId="11">'128 ごみ'!$A$1:$U$13</definedName>
    <definedName name="Z_0F98500C_0B83_42F4_AD78_78016596D747_.wvu.PrintArea" localSheetId="4" hidden="1">'123-3 外来患者数'!$A$1:$H$18</definedName>
    <definedName name="Z_0F98500C_0B83_42F4_AD78_78016596D747_.wvu.PrintArea" localSheetId="5" hidden="1">'124-1 健康相談'!$A$1:$Q$34</definedName>
    <definedName name="Z_0F98500C_0B83_42F4_AD78_78016596D747_.wvu.PrintArea" localSheetId="7" hidden="1">'124-3 訪問指導'!$A$1:$J$11</definedName>
    <definedName name="Z_0F98500C_0B83_42F4_AD78_78016596D747_.wvu.PrintArea" localSheetId="8" hidden="1">'125 予防接種'!$A$1:$Q$30</definedName>
    <definedName name="Z_0F98500C_0B83_42F4_AD78_78016596D747_.wvu.PrintArea" localSheetId="10" hidden="1">'127 し尿'!$A$1:$D$9</definedName>
    <definedName name="Z_0F98500C_0B83_42F4_AD78_78016596D747_.wvu.PrintArea" localSheetId="11" hidden="1">'128 ごみ'!$A$1:$V$13</definedName>
    <definedName name="Z_2AE08D0A_13DA_D14F_BFF3_0B0F2D7C87F7_.wvu.PrintArea" localSheetId="4" hidden="1">'123-3 外来患者数'!$A$1:$H$18</definedName>
    <definedName name="Z_2AE08D0A_13DA_D14F_BFF3_0B0F2D7C87F7_.wvu.PrintArea" localSheetId="5" hidden="1">'124-1 健康相談'!$A$1:$Q$34</definedName>
    <definedName name="Z_2AE08D0A_13DA_D14F_BFF3_0B0F2D7C87F7_.wvu.PrintArea" localSheetId="7" hidden="1">'124-3 訪問指導'!$A$1:$J$11</definedName>
    <definedName name="Z_2AE08D0A_13DA_D14F_BFF3_0B0F2D7C87F7_.wvu.PrintArea" localSheetId="8" hidden="1">'125 予防接種'!$A$1:$Q$30</definedName>
    <definedName name="Z_2AE08D0A_13DA_D14F_BFF3_0B0F2D7C87F7_.wvu.PrintArea" localSheetId="10" hidden="1">'127 し尿'!$A$1:$E$9</definedName>
    <definedName name="Z_2AE08D0A_13DA_D14F_BFF3_0B0F2D7C87F7_.wvu.PrintArea" localSheetId="11" hidden="1">'128 ごみ'!$A$1:$V$13</definedName>
    <definedName name="Z_398B8166_F2C3_5C4F_98EC_8B2990D79699_.wvu.PrintArea" localSheetId="4" hidden="1">'123-3 外来患者数'!$A$1:$L$18</definedName>
    <definedName name="Z_398B8166_F2C3_5C4F_98EC_8B2990D79699_.wvu.Rows" localSheetId="8" hidden="1">'125 予防接種'!#REF!</definedName>
    <definedName name="Z_4F13BACB_5AD9_B540_B80C_917BFB93F4EA_.wvu.PrintArea" localSheetId="4" hidden="1">'123-3 外来患者数'!$A$1:$H$18</definedName>
    <definedName name="Z_4F13BACB_5AD9_B540_B80C_917BFB93F4EA_.wvu.PrintArea" localSheetId="5" hidden="1">'124-1 健康相談'!$A$1:$Q$34</definedName>
    <definedName name="Z_4F13BACB_5AD9_B540_B80C_917BFB93F4EA_.wvu.PrintArea" localSheetId="7" hidden="1">'124-3 訪問指導'!$A$1:$J$11</definedName>
    <definedName name="Z_4F13BACB_5AD9_B540_B80C_917BFB93F4EA_.wvu.PrintArea" localSheetId="8" hidden="1">'125 予防接種'!$A$1:$Q$30</definedName>
    <definedName name="Z_4F13BACB_5AD9_B540_B80C_917BFB93F4EA_.wvu.PrintArea" localSheetId="10" hidden="1">'127 し尿'!$A$1:$D$9</definedName>
    <definedName name="Z_4F13BACB_5AD9_B540_B80C_917BFB93F4EA_.wvu.PrintArea" localSheetId="11" hidden="1">'128 ごみ'!$A$1:$V$13</definedName>
    <definedName name="Z_5180372A_7417_C240_91B5_A3D6AB694599_.wvu.PrintArea" localSheetId="4" hidden="1">'123-3 外来患者数'!$A$1:$H$18</definedName>
    <definedName name="Z_5180372A_7417_C240_91B5_A3D6AB694599_.wvu.PrintArea" localSheetId="5" hidden="1">'124-1 健康相談'!$A$1:$Q$34</definedName>
    <definedName name="Z_5180372A_7417_C240_91B5_A3D6AB694599_.wvu.PrintArea" localSheetId="7" hidden="1">'124-3 訪問指導'!$A$1:$J$11</definedName>
    <definedName name="Z_5180372A_7417_C240_91B5_A3D6AB694599_.wvu.PrintArea" localSheetId="8" hidden="1">'125 予防接種'!$A$1:$Q$30</definedName>
    <definedName name="Z_5180372A_7417_C240_91B5_A3D6AB694599_.wvu.PrintArea" localSheetId="10" hidden="1">'127 し尿'!$A$1:$D$9</definedName>
    <definedName name="Z_5180372A_7417_C240_91B5_A3D6AB694599_.wvu.PrintArea" localSheetId="11" hidden="1">'128 ごみ'!$A$1:$V$13</definedName>
    <definedName name="Z_789B7F71_4824_44EB_BCD5_AD8B1A7C79EE_.wvu.PrintArea" localSheetId="4" hidden="1">'123-3 外来患者数'!$A$1:$L$18</definedName>
    <definedName name="Z_92BA284C_17D7_5B4E_9144_47BFD09BC2B9_.wvu.PrintArea" localSheetId="4" hidden="1">'123-3 外来患者数'!$A$1:$L$18</definedName>
    <definedName name="Z_ADAE254D_8F9C_421E_9CBB_854BCCB7B70A_.wvu.PrintArea" localSheetId="2" hidden="1">'123-1 市民病院職員数・病床数'!$A$1:$M$9</definedName>
    <definedName name="Z_ADAE254D_8F9C_421E_9CBB_854BCCB7B70A_.wvu.PrintArea" localSheetId="4" hidden="1">'123-3 外来患者数'!$A$1:$L$18</definedName>
    <definedName name="Z_ADAE254D_8F9C_421E_9CBB_854BCCB7B70A_.wvu.PrintArea" localSheetId="5" hidden="1">'124-1 健康相談'!$A$1:$Q$12</definedName>
    <definedName name="Z_ADAE254D_8F9C_421E_9CBB_854BCCB7B70A_.wvu.PrintArea" localSheetId="7" hidden="1">'124-3 訪問指導'!$A$1:$I$11</definedName>
    <definedName name="Z_ADAE254D_8F9C_421E_9CBB_854BCCB7B70A_.wvu.PrintArea" localSheetId="8" hidden="1">'125 予防接種'!$A$1:$P$30</definedName>
    <definedName name="Z_ADAE254D_8F9C_421E_9CBB_854BCCB7B70A_.wvu.PrintArea" localSheetId="10" hidden="1">'127 し尿'!$A$1:$E$9</definedName>
    <definedName name="Z_ADAE254D_8F9C_421E_9CBB_854BCCB7B70A_.wvu.PrintArea" localSheetId="11" hidden="1">'128 ごみ'!$A$1:$U$13</definedName>
    <definedName name="Z_CD2C9220_2CC4_E94F_A692_3E0BCEBF9DB6_.wvu.PrintArea" localSheetId="4" hidden="1">'123-3 外来患者数'!$A$1:$H$18</definedName>
    <definedName name="Z_CD2C9220_2CC4_E94F_A692_3E0BCEBF9DB6_.wvu.PrintArea" localSheetId="5" hidden="1">'124-1 健康相談'!$A$1:$Q$34</definedName>
    <definedName name="Z_CD2C9220_2CC4_E94F_A692_3E0BCEBF9DB6_.wvu.PrintArea" localSheetId="7" hidden="1">'124-3 訪問指導'!$A$1:$J$11</definedName>
    <definedName name="Z_CD2C9220_2CC4_E94F_A692_3E0BCEBF9DB6_.wvu.PrintArea" localSheetId="8" hidden="1">'125 予防接種'!$A$1:$Q$30</definedName>
    <definedName name="Z_CD2C9220_2CC4_E94F_A692_3E0BCEBF9DB6_.wvu.PrintArea" localSheetId="10" hidden="1">'127 し尿'!$A$1:$E$9</definedName>
    <definedName name="Z_CD2C9220_2CC4_E94F_A692_3E0BCEBF9DB6_.wvu.PrintArea" localSheetId="11" hidden="1">'128 ごみ'!$A$1:$V$13</definedName>
    <definedName name="Z_CD2C9220_2CC4_E94F_A692_3E0BCEBF9DB6_.wvu.Rows" localSheetId="8" hidden="1">#REF!</definedName>
    <definedName name="Z_F147AC4D_8A22_48F2_84D1_6DBCA5780358_.wvu.PrintArea" localSheetId="4" hidden="1">'123-3 外来患者数'!$A$1:$L$18</definedName>
    <definedName name="Z_F147AC4D_8A22_48F2_84D1_6DBCA5780358_.wvu.PrintArea" localSheetId="5" hidden="1">'124-1 健康相談'!$A$1:$Q$12</definedName>
    <definedName name="Z_F147AC4D_8A22_48F2_84D1_6DBCA5780358_.wvu.PrintArea" localSheetId="7" hidden="1">'124-3 訪問指導'!$A$1:$I$11</definedName>
    <definedName name="Z_F147AC4D_8A22_48F2_84D1_6DBCA5780358_.wvu.PrintArea" localSheetId="8" hidden="1">'125 予防接種'!$A$1:$P$30</definedName>
    <definedName name="Z_F147AC4D_8A22_48F2_84D1_6DBCA5780358_.wvu.PrintArea" localSheetId="10" hidden="1">'127 し尿'!$A$1:$D$9</definedName>
    <definedName name="Z_F147AC4D_8A22_48F2_84D1_6DBCA5780358_.wvu.PrintArea" localSheetId="11" hidden="1">'128 ごみ'!$A$1:$V$13</definedName>
    <definedName name="Z_F5901B06_D806_6541_96CC_AE021456147C_.wvu.PrintArea" localSheetId="4" hidden="1">'123-3 外来患者数'!$A$1:$H$18</definedName>
    <definedName name="Z_F5901B06_D806_6541_96CC_AE021456147C_.wvu.PrintArea" localSheetId="5" hidden="1">'124-1 健康相談'!$A$1:$Q$34</definedName>
    <definedName name="Z_F5901B06_D806_6541_96CC_AE021456147C_.wvu.PrintArea" localSheetId="7" hidden="1">'124-3 訪問指導'!$A$1:$J$11</definedName>
    <definedName name="Z_F5901B06_D806_6541_96CC_AE021456147C_.wvu.PrintArea" localSheetId="8" hidden="1">'125 予防接種'!$A$1:$Q$30</definedName>
    <definedName name="Z_F5901B06_D806_6541_96CC_AE021456147C_.wvu.PrintArea" localSheetId="10" hidden="1">'127 し尿'!$A$1:$D$9</definedName>
    <definedName name="Z_F5901B06_D806_6541_96CC_AE021456147C_.wvu.PrintArea" localSheetId="11" hidden="1">'128 ごみ'!$A$1:$V$13</definedName>
    <definedName name="Z_F5901B06_D806_6541_96CC_AE021456147C_.wvu.Rows" localSheetId="8" hidden="1">#REF!</definedName>
  </definedNames>
  <calcPr calcId="191029"/>
  <customWorkbookViews>
    <customWorkbookView name="磯部 博貴 - 個人用ビュー" guid="{F147AC4D-8A22-48F2-84D1-6DBCA5780358}" personalView="1" maximized="1" xWindow="-8" yWindow="-8" windowWidth="1936" windowHeight="1048" activeSheetId="9"/>
    <customWorkbookView name="坂本 佳洋子 - 個人用ビュー" guid="{2AE08D0A-13DA-D14F-BFF3-0B0F2D7C87F7}" mergeInterval="15" personalView="1" maximized="1" xWindow="5" yWindow="39" windowWidth="2294" windowHeight="842" activeSheetId="6" showComments="commIndAndComment"/>
    <customWorkbookView name="野竹 公一 - 個人用ビュー" guid="{92BA284C-17D7-5B4E-9144-47BFD09BC2B9}" mergeInterval="15" personalView="1" maximized="1" xWindow="4" yWindow="27" windowWidth="1528" windowHeight="559" activeSheetId="11"/>
    <customWorkbookView name="泉 翔太 - 個人用ビュー" guid="{789B7F71-4824-44EB-BCD5-AD8B1A7C79EE}" mergeInterval="15" personalView="1" maximized="1" xWindow="4" yWindow="33" windowWidth="1912" windowHeight="701" activeSheetId="5"/>
    <customWorkbookView name="宝里 譲 - 個人用ビュー" guid="{CD2C9220-2CC4-E94F-A692-3E0BCEBF9DB6}" mergeInterval="15" personalView="1" maximized="1" xWindow="4" yWindow="33" windowWidth="1912" windowHeight="701" activeSheetId="12"/>
    <customWorkbookView name="林原 敦夫 - 個人用ビュー" guid="{F5901B06-D806-6541-96CC-AE021456147C}" mergeInterval="15" personalView="1" maximized="1" xWindow="4" yWindow="33" windowWidth="1912" windowHeight="701" activeSheetId="12"/>
    <customWorkbookView name="竹内 智哉 - 個人用ビュー" guid="{ADAE254D-8F9C-421E-9CBB-854BCCB7B70A}" personalView="1" maximized="1" xWindow="-9" yWindow="-9" windowWidth="1938" windowHeight="1038" activeSheetId="1"/>
    <customWorkbookView name="島崎 真理 - 個人用ビュー" guid="{398B8166-F2C3-5C4F-98EC-8B2990D79699}" mergeInterval="15" personalView="1" maximized="1" xWindow="4" yWindow="33" windowWidth="1912" windowHeight="702" activeSheetId="9"/>
    <customWorkbookView name="作道 はるみ - 個人用ビュー" guid="{5180372A-7417-C240-91B5-A3D6AB694599}" mergeInterval="15" personalView="1" maximized="1" xWindow="5" yWindow="39" windowWidth="2294" windowHeight="842" activeSheetId="8"/>
    <customWorkbookView name="杉浦 寛之 - 個人用ビュー" guid="{4F13BACB-5AD9-B540-B80C-917BFB93F4EA}" mergeInterval="15" personalView="1" maximized="1" xWindow="5" yWindow="50" windowWidth="3062" windowHeight="1126" activeSheetId="12"/>
    <customWorkbookView name="岩濱 好則 - 個人用ビュー" guid="{0F98500C-0B83-42F4-AD78-78016596D747}" mergeInterval="0" personalView="1" maximized="1" xWindow="-9" yWindow="-9" windowWidth="1938" windowHeight="1038"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14" l="1"/>
  <c r="J9" i="14"/>
  <c r="G10" i="13" l="1"/>
  <c r="B10" i="13"/>
  <c r="G7" i="13"/>
  <c r="B11" i="12" l="1"/>
  <c r="B10" i="12"/>
  <c r="B9" i="12"/>
  <c r="I8" i="12"/>
  <c r="C8" i="12"/>
  <c r="S7" i="12"/>
  <c r="P7" i="12"/>
  <c r="I7" i="12"/>
  <c r="C7" i="12"/>
  <c r="P20" i="9"/>
  <c r="M20" i="9"/>
  <c r="J20" i="9"/>
  <c r="G20" i="9"/>
  <c r="D20" i="9"/>
  <c r="P19" i="9"/>
  <c r="M19" i="9"/>
  <c r="J19" i="9"/>
  <c r="G19" i="9"/>
  <c r="D19" i="9"/>
  <c r="P18" i="9"/>
  <c r="P17" i="9"/>
  <c r="M17" i="9"/>
  <c r="J17" i="9"/>
  <c r="G17" i="9"/>
  <c r="D17" i="9"/>
  <c r="P16" i="9"/>
  <c r="M16" i="9"/>
  <c r="J16" i="9"/>
  <c r="G16" i="9"/>
  <c r="D16" i="9"/>
  <c r="P15" i="9"/>
  <c r="M15" i="9"/>
  <c r="J15" i="9"/>
  <c r="G15" i="9"/>
  <c r="D15" i="9"/>
  <c r="P14" i="9"/>
  <c r="M14" i="9"/>
  <c r="J14" i="9"/>
  <c r="G14" i="9"/>
  <c r="D14" i="9"/>
  <c r="P13" i="9"/>
  <c r="M13" i="9"/>
  <c r="J13" i="9"/>
  <c r="G13" i="9"/>
  <c r="D13" i="9"/>
  <c r="P12" i="9"/>
  <c r="M12" i="9"/>
  <c r="J12" i="9"/>
  <c r="G12" i="9"/>
  <c r="D12" i="9"/>
  <c r="P11" i="9"/>
  <c r="M11" i="9"/>
  <c r="J11" i="9"/>
  <c r="G11" i="9"/>
  <c r="D11" i="9"/>
  <c r="P10" i="9"/>
  <c r="P9" i="9"/>
  <c r="M9" i="9"/>
  <c r="J9" i="9"/>
  <c r="G9" i="9"/>
  <c r="D9" i="9"/>
  <c r="P8" i="9"/>
  <c r="M8" i="9"/>
  <c r="J8" i="9"/>
  <c r="G8" i="9"/>
  <c r="D8" i="9"/>
  <c r="P7" i="9"/>
  <c r="M7" i="9"/>
  <c r="J7" i="9"/>
  <c r="P6" i="9"/>
  <c r="M6" i="9"/>
  <c r="J6" i="9"/>
  <c r="G6" i="9"/>
  <c r="D6" i="9"/>
  <c r="P5" i="9"/>
  <c r="M5" i="9"/>
  <c r="J5" i="9"/>
  <c r="G5" i="9"/>
  <c r="D5" i="9"/>
  <c r="I5" i="5"/>
  <c r="G5" i="5"/>
  <c r="E5" i="5"/>
  <c r="I5" i="4"/>
  <c r="G5" i="4"/>
  <c r="E5" i="4"/>
</calcChain>
</file>

<file path=xl/sharedStrings.xml><?xml version="1.0" encoding="utf-8"?>
<sst xmlns="http://schemas.openxmlformats.org/spreadsheetml/2006/main" count="474" uniqueCount="218">
  <si>
    <t>一般</t>
  </si>
  <si>
    <t>資料：市民病院</t>
  </si>
  <si>
    <t>令和２年度</t>
    <rPh sb="0" eb="2">
      <t>レイワ</t>
    </rPh>
    <rPh sb="3" eb="5">
      <t>ネンド</t>
    </rPh>
    <phoneticPr fontId="6"/>
  </si>
  <si>
    <t>母子健康相談</t>
    <rPh sb="0" eb="2">
      <t>ボシ</t>
    </rPh>
    <rPh sb="2" eb="4">
      <t>ケンコウ</t>
    </rPh>
    <rPh sb="4" eb="6">
      <t>ソウダン</t>
    </rPh>
    <phoneticPr fontId="6"/>
  </si>
  <si>
    <t>保健師</t>
  </si>
  <si>
    <t>令和５年度</t>
    <rPh sb="0" eb="2">
      <t>レイワ</t>
    </rPh>
    <rPh sb="3" eb="5">
      <t>ネンド</t>
    </rPh>
    <phoneticPr fontId="6"/>
  </si>
  <si>
    <t>令和３年度</t>
    <rPh sb="0" eb="2">
      <t>レイワ</t>
    </rPh>
    <rPh sb="3" eb="5">
      <t>ネンド</t>
    </rPh>
    <phoneticPr fontId="6"/>
  </si>
  <si>
    <t>令和４年度</t>
    <rPh sb="0" eb="2">
      <t>レイワ</t>
    </rPh>
    <rPh sb="3" eb="5">
      <t>ネンド</t>
    </rPh>
    <phoneticPr fontId="6"/>
  </si>
  <si>
    <t>注）１日平均は、延数を診療日数で除したものである。</t>
  </si>
  <si>
    <t>延人数</t>
    <rPh sb="0" eb="1">
      <t>ノベ</t>
    </rPh>
    <rPh sb="1" eb="3">
      <t>ニンズウ</t>
    </rPh>
    <phoneticPr fontId="6"/>
  </si>
  <si>
    <t>結核</t>
  </si>
  <si>
    <t>総 数</t>
  </si>
  <si>
    <r>
      <t>127</t>
    </r>
    <r>
      <rPr>
        <b/>
        <sz val="14"/>
        <rFont val="ＭＳ 明朝"/>
        <family val="1"/>
        <charset val="128"/>
      </rPr>
      <t>　し尿の処理状況（衛生センター処理量）</t>
    </r>
  </si>
  <si>
    <t>区 分</t>
  </si>
  <si>
    <r>
      <t>５種混合</t>
    </r>
    <r>
      <rPr>
        <sz val="6"/>
        <rFont val="ＭＳ ゴシック"/>
        <family val="3"/>
        <charset val="128"/>
      </rPr>
      <t>（ヒブ・ジフテリア・百日せき・破傷風・不活化ポリオ）</t>
    </r>
    <rPh sb="1" eb="2">
      <t>シュ</t>
    </rPh>
    <rPh sb="2" eb="4">
      <t>コンゴウ</t>
    </rPh>
    <rPh sb="14" eb="16">
      <t>ヒャクニチ</t>
    </rPh>
    <rPh sb="19" eb="22">
      <t>ハショウフウ</t>
    </rPh>
    <rPh sb="23" eb="24">
      <t>フ</t>
    </rPh>
    <rPh sb="24" eb="26">
      <t>カツカ</t>
    </rPh>
    <phoneticPr fontId="6"/>
  </si>
  <si>
    <t>８　位</t>
  </si>
  <si>
    <t>栄養士･
調理員</t>
    <rPh sb="2" eb="3">
      <t>シ</t>
    </rPh>
    <phoneticPr fontId="6"/>
  </si>
  <si>
    <t>心疾患</t>
    <rPh sb="0" eb="3">
      <t>シンシッカン</t>
    </rPh>
    <phoneticPr fontId="6"/>
  </si>
  <si>
    <t>事務職員</t>
  </si>
  <si>
    <t>その他の
技術職員</t>
  </si>
  <si>
    <t>資料:保健センター「保健事業のあらまし」</t>
  </si>
  <si>
    <t>日本脳炎</t>
  </si>
  <si>
    <t>耳鼻いんこう科</t>
  </si>
  <si>
    <t>薬剤師</t>
  </si>
  <si>
    <t>看(准)
護師</t>
  </si>
  <si>
    <t>医師</t>
  </si>
  <si>
    <t>実施数</t>
  </si>
  <si>
    <t>各年４月１日現在(単位：床)</t>
  </si>
  <si>
    <t>令和４年度</t>
    <rPh sb="0" eb="2">
      <t>レイワ</t>
    </rPh>
    <rPh sb="4" eb="5">
      <t>ド</t>
    </rPh>
    <phoneticPr fontId="6"/>
  </si>
  <si>
    <t>①　職員数</t>
  </si>
  <si>
    <t>②　病床数</t>
  </si>
  <si>
    <t>高齢者健康相談</t>
    <rPh sb="0" eb="3">
      <t>コウレイシャ</t>
    </rPh>
    <rPh sb="3" eb="5">
      <t>ケンコウ</t>
    </rPh>
    <rPh sb="5" eb="7">
      <t>ソウダン</t>
    </rPh>
    <phoneticPr fontId="6"/>
  </si>
  <si>
    <t>各年４月１日現在(単位：人)</t>
  </si>
  <si>
    <t>実施回数</t>
    <rPh sb="0" eb="2">
      <t>ジッシ</t>
    </rPh>
    <rPh sb="2" eb="4">
      <t>カイスウ</t>
    </rPh>
    <phoneticPr fontId="6"/>
  </si>
  <si>
    <r>
      <t>123</t>
    </r>
    <r>
      <rPr>
        <b/>
        <sz val="14"/>
        <rFont val="ＭＳ 明朝"/>
        <family val="1"/>
        <charset val="128"/>
      </rPr>
      <t>　市民病院の状況</t>
    </r>
  </si>
  <si>
    <t>-</t>
  </si>
  <si>
    <t>焼却量
計</t>
  </si>
  <si>
    <t>３　位</t>
  </si>
  <si>
    <t>放射線科</t>
  </si>
  <si>
    <t>麻酔科</t>
  </si>
  <si>
    <t>健康増進事業</t>
    <rPh sb="2" eb="4">
      <t>ゾウシン</t>
    </rPh>
    <rPh sb="4" eb="6">
      <t>ジギョウ</t>
    </rPh>
    <phoneticPr fontId="6"/>
  </si>
  <si>
    <t>整形外科</t>
  </si>
  <si>
    <t>歯科口腔外科</t>
  </si>
  <si>
    <t>１日平均</t>
  </si>
  <si>
    <t>延 数</t>
  </si>
  <si>
    <t>婦人科</t>
  </si>
  <si>
    <t>血管性及び詳細不明の認知症</t>
    <rPh sb="0" eb="3">
      <t>ケッカンセイ</t>
    </rPh>
    <rPh sb="3" eb="4">
      <t>オヨ</t>
    </rPh>
    <rPh sb="5" eb="10">
      <t>ショウサイ</t>
    </rPh>
    <rPh sb="10" eb="13">
      <t>ニンチショウ</t>
    </rPh>
    <phoneticPr fontId="6"/>
  </si>
  <si>
    <t>泌尿器科</t>
  </si>
  <si>
    <t>脳神経外科</t>
  </si>
  <si>
    <t>むし歯予防</t>
  </si>
  <si>
    <t>内科・循環器科</t>
  </si>
  <si>
    <t>※1</t>
  </si>
  <si>
    <t>皮膚科</t>
  </si>
  <si>
    <t>(単位：人)</t>
  </si>
  <si>
    <t>眼科</t>
  </si>
  <si>
    <t>健康増進事業</t>
    <rPh sb="4" eb="6">
      <t>ジギョウ</t>
    </rPh>
    <phoneticPr fontId="6"/>
  </si>
  <si>
    <t>小児科</t>
  </si>
  <si>
    <t>健 康 相 談</t>
    <rPh sb="0" eb="1">
      <t>ケン</t>
    </rPh>
    <rPh sb="2" eb="3">
      <t>ヤスシ</t>
    </rPh>
    <rPh sb="4" eb="5">
      <t>ソウ</t>
    </rPh>
    <rPh sb="6" eb="7">
      <t>ダン</t>
    </rPh>
    <phoneticPr fontId="6"/>
  </si>
  <si>
    <t>し　尿</t>
    <rPh sb="2" eb="3">
      <t>ニョウ</t>
    </rPh>
    <phoneticPr fontId="6"/>
  </si>
  <si>
    <t>外科</t>
  </si>
  <si>
    <t>病態別健康相談</t>
    <rPh sb="0" eb="2">
      <t>ビョウタイ</t>
    </rPh>
    <rPh sb="2" eb="3">
      <t>ベツ</t>
    </rPh>
    <phoneticPr fontId="6"/>
  </si>
  <si>
    <t>資料：保健センター</t>
    <rPh sb="0" eb="2">
      <t>シリョウ</t>
    </rPh>
    <rPh sb="3" eb="5">
      <t>ホケン</t>
    </rPh>
    <phoneticPr fontId="6"/>
  </si>
  <si>
    <t xml:space="preserve"> 総 数</t>
  </si>
  <si>
    <t>③　入院患者数</t>
  </si>
  <si>
    <r>
      <t>124</t>
    </r>
    <r>
      <rPr>
        <b/>
        <sz val="14"/>
        <rFont val="ＭＳ 明朝"/>
        <family val="1"/>
        <charset val="128"/>
      </rPr>
      <t>　健康相談・健康教育・健康診査・訪問指導の状況</t>
    </r>
  </si>
  <si>
    <t>（単位：回、人）</t>
    <rPh sb="1" eb="3">
      <t>タンイ</t>
    </rPh>
    <rPh sb="4" eb="5">
      <t>カイ</t>
    </rPh>
    <rPh sb="6" eb="7">
      <t>ニン</t>
    </rPh>
    <phoneticPr fontId="6"/>
  </si>
  <si>
    <t>④　外来患者数</t>
  </si>
  <si>
    <t>受診数</t>
  </si>
  <si>
    <t>実施数</t>
    <rPh sb="0" eb="2">
      <t>ジッシ</t>
    </rPh>
    <rPh sb="2" eb="3">
      <t>スウ</t>
    </rPh>
    <phoneticPr fontId="6"/>
  </si>
  <si>
    <t>実施回数</t>
  </si>
  <si>
    <t>総合健康相談</t>
  </si>
  <si>
    <t>各種教室</t>
    <rPh sb="0" eb="2">
      <t>カクシュ</t>
    </rPh>
    <rPh sb="2" eb="4">
      <t>キョウシツ</t>
    </rPh>
    <phoneticPr fontId="6"/>
  </si>
  <si>
    <t>介護予防事業</t>
    <rPh sb="0" eb="2">
      <t>カイゴ</t>
    </rPh>
    <rPh sb="2" eb="4">
      <t>ヨボウ</t>
    </rPh>
    <rPh sb="4" eb="6">
      <t>ジギョウ</t>
    </rPh>
    <phoneticPr fontId="6"/>
  </si>
  <si>
    <t>母子健康</t>
    <rPh sb="0" eb="2">
      <t>ボシ</t>
    </rPh>
    <rPh sb="2" eb="4">
      <t>ケンコウ</t>
    </rPh>
    <phoneticPr fontId="6"/>
  </si>
  <si>
    <t>健 康 教 育</t>
  </si>
  <si>
    <t>（単位：回、人）</t>
  </si>
  <si>
    <t>大腸がん
検診</t>
  </si>
  <si>
    <t>肺がん
検診</t>
  </si>
  <si>
    <t>乳がん
検診</t>
  </si>
  <si>
    <t>子宮がん
検診</t>
  </si>
  <si>
    <t>胃がん
検診</t>
  </si>
  <si>
    <t>結核検診</t>
  </si>
  <si>
    <t>３歳６か月児健診</t>
  </si>
  <si>
    <t>１歳６か月児健診</t>
  </si>
  <si>
    <t>３～４か月児健診</t>
    <rPh sb="4" eb="5">
      <t>ゲツ</t>
    </rPh>
    <rPh sb="5" eb="6">
      <t>ジ</t>
    </rPh>
    <rPh sb="6" eb="8">
      <t>ケンシン</t>
    </rPh>
    <phoneticPr fontId="6"/>
  </si>
  <si>
    <r>
      <rPr>
        <b/>
        <sz val="16"/>
        <rFont val="Century"/>
        <family val="1"/>
      </rPr>
      <t>126</t>
    </r>
    <r>
      <rPr>
        <b/>
        <sz val="16"/>
        <rFont val="ＭＳ 明朝"/>
        <family val="1"/>
        <charset val="128"/>
      </rPr>
      <t>　主な死因</t>
    </r>
    <r>
      <rPr>
        <b/>
        <sz val="16"/>
        <rFont val="Century"/>
        <family val="1"/>
      </rPr>
      <t>10</t>
    </r>
    <r>
      <rPr>
        <b/>
        <sz val="16"/>
        <rFont val="ＭＳ 明朝"/>
        <family val="1"/>
        <charset val="128"/>
      </rPr>
      <t>位の死亡数・死亡率</t>
    </r>
  </si>
  <si>
    <t>健康増進</t>
  </si>
  <si>
    <t>母子保健</t>
    <rPh sb="0" eb="2">
      <t>ボシ</t>
    </rPh>
    <rPh sb="2" eb="4">
      <t>ホケン</t>
    </rPh>
    <phoneticPr fontId="6"/>
  </si>
  <si>
    <t>健 康 診 査</t>
    <rPh sb="0" eb="1">
      <t>ケン</t>
    </rPh>
    <rPh sb="2" eb="3">
      <t>ヤスシ</t>
    </rPh>
    <rPh sb="4" eb="5">
      <t>ミ</t>
    </rPh>
    <rPh sb="6" eb="7">
      <t>サ</t>
    </rPh>
    <phoneticPr fontId="6"/>
  </si>
  <si>
    <t>要指導者</t>
  </si>
  <si>
    <t>その他</t>
    <rPh sb="2" eb="3">
      <t>タ</t>
    </rPh>
    <phoneticPr fontId="6"/>
  </si>
  <si>
    <t>富 山 県</t>
  </si>
  <si>
    <t>乳幼児訪問</t>
  </si>
  <si>
    <t>未熟児訪問</t>
    <rPh sb="0" eb="3">
      <t>ミジュクジ</t>
    </rPh>
    <rPh sb="3" eb="5">
      <t>ホウモン</t>
    </rPh>
    <phoneticPr fontId="6"/>
  </si>
  <si>
    <t>新生児訪問</t>
    <rPh sb="0" eb="3">
      <t>シンセイジ</t>
    </rPh>
    <rPh sb="3" eb="5">
      <t>ホウモン</t>
    </rPh>
    <phoneticPr fontId="6"/>
  </si>
  <si>
    <t>妊産婦訪問</t>
    <rPh sb="0" eb="3">
      <t>ニンサンプ</t>
    </rPh>
    <rPh sb="3" eb="5">
      <t>ホウモン</t>
    </rPh>
    <phoneticPr fontId="6"/>
  </si>
  <si>
    <t>精神保健
訪問</t>
  </si>
  <si>
    <t>介護予防等</t>
    <rPh sb="0" eb="2">
      <t>カイゴ</t>
    </rPh>
    <rPh sb="2" eb="4">
      <t>ヨボウ</t>
    </rPh>
    <rPh sb="4" eb="5">
      <t>ナド</t>
    </rPh>
    <phoneticPr fontId="6"/>
  </si>
  <si>
    <t>訪 問 指 導</t>
  </si>
  <si>
    <t>焼却</t>
  </si>
  <si>
    <t>小児用肺炎球菌</t>
    <rPh sb="0" eb="2">
      <t>ショウニ</t>
    </rPh>
    <rPh sb="2" eb="3">
      <t>ヨウ</t>
    </rPh>
    <rPh sb="3" eb="5">
      <t>ハイエン</t>
    </rPh>
    <rPh sb="5" eb="7">
      <t>キュウキン</t>
    </rPh>
    <phoneticPr fontId="6"/>
  </si>
  <si>
    <t>５　位</t>
  </si>
  <si>
    <t>大人の風しん</t>
    <rPh sb="0" eb="2">
      <t>オトナ</t>
    </rPh>
    <rPh sb="3" eb="4">
      <t>フウ</t>
    </rPh>
    <phoneticPr fontId="6"/>
  </si>
  <si>
    <t>高齢者肺炎球菌</t>
    <rPh sb="0" eb="3">
      <t>コウレイシャ</t>
    </rPh>
    <rPh sb="3" eb="5">
      <t>ハイエン</t>
    </rPh>
    <rPh sb="5" eb="7">
      <t>キュウキン</t>
    </rPh>
    <phoneticPr fontId="6"/>
  </si>
  <si>
    <t>高齢者インフルエンザ</t>
    <rPh sb="0" eb="3">
      <t>コウレイシャ</t>
    </rPh>
    <phoneticPr fontId="6"/>
  </si>
  <si>
    <t>Ｂ型肝炎</t>
    <rPh sb="1" eb="2">
      <t>ガタ</t>
    </rPh>
    <rPh sb="2" eb="4">
      <t>カンエン</t>
    </rPh>
    <phoneticPr fontId="6"/>
  </si>
  <si>
    <t>水 痘</t>
    <rPh sb="0" eb="1">
      <t>ミズ</t>
    </rPh>
    <rPh sb="2" eb="3">
      <t>トウ</t>
    </rPh>
    <phoneticPr fontId="6"/>
  </si>
  <si>
    <r>
      <t>４種混合</t>
    </r>
    <r>
      <rPr>
        <sz val="6"/>
        <rFont val="ＭＳ ゴシック"/>
        <family val="3"/>
        <charset val="128"/>
      </rPr>
      <t>（ジフテリア・百日せき・破傷風・不活化ポリオ）</t>
    </r>
    <rPh sb="1" eb="2">
      <t>シュ</t>
    </rPh>
    <rPh sb="2" eb="4">
      <t>コンゴウ</t>
    </rPh>
    <rPh sb="11" eb="13">
      <t>ヒャクニチ</t>
    </rPh>
    <rPh sb="16" eb="19">
      <t>ハショウフウ</t>
    </rPh>
    <rPh sb="20" eb="21">
      <t>フ</t>
    </rPh>
    <rPh sb="21" eb="23">
      <t>カツカ</t>
    </rPh>
    <phoneticPr fontId="6"/>
  </si>
  <si>
    <t>Ｂ Ｃ Ｇ</t>
  </si>
  <si>
    <t>ロタウイルス</t>
  </si>
  <si>
    <t>ヒ ブ</t>
  </si>
  <si>
    <t>接種率</t>
  </si>
  <si>
    <t>接種者数</t>
  </si>
  <si>
    <t>該当者数</t>
  </si>
  <si>
    <t>区　　分</t>
  </si>
  <si>
    <t>(単位：人、％)</t>
  </si>
  <si>
    <t>埋立量計</t>
  </si>
  <si>
    <r>
      <t>125</t>
    </r>
    <r>
      <rPr>
        <b/>
        <sz val="14"/>
        <rFont val="ＭＳ 明朝"/>
        <family val="1"/>
        <charset val="128"/>
      </rPr>
      <t>　定期予防接種の状況</t>
    </r>
  </si>
  <si>
    <t>資料：人口動態統計（県厚生部医務課)</t>
    <rPh sb="10" eb="11">
      <t>ケン</t>
    </rPh>
    <rPh sb="11" eb="13">
      <t>コウセイ</t>
    </rPh>
    <rPh sb="13" eb="14">
      <t>ブ</t>
    </rPh>
    <rPh sb="14" eb="17">
      <t>イムカ</t>
    </rPh>
    <phoneticPr fontId="6"/>
  </si>
  <si>
    <t>新型コロナウイルス感染症</t>
    <rPh sb="0" eb="2">
      <t>シンガタ</t>
    </rPh>
    <rPh sb="9" eb="12">
      <t>カンセンショウ</t>
    </rPh>
    <phoneticPr fontId="6"/>
  </si>
  <si>
    <t>射 水 市</t>
  </si>
  <si>
    <t>率</t>
  </si>
  <si>
    <t>実数</t>
  </si>
  <si>
    <t>実数</t>
    <rPh sb="0" eb="2">
      <t>ジッスウ</t>
    </rPh>
    <phoneticPr fontId="6"/>
  </si>
  <si>
    <t>10　位</t>
  </si>
  <si>
    <t>９　位</t>
  </si>
  <si>
    <t>７　位</t>
  </si>
  <si>
    <t>６　位</t>
  </si>
  <si>
    <t>４　位</t>
  </si>
  <si>
    <t>２　位</t>
  </si>
  <si>
    <t>１　位</t>
    <rPh sb="2" eb="3">
      <t>イ</t>
    </rPh>
    <phoneticPr fontId="6"/>
  </si>
  <si>
    <t>（単位：人、人口10万対）</t>
    <rPh sb="1" eb="3">
      <t>タンイ</t>
    </rPh>
    <rPh sb="4" eb="5">
      <t>ニン</t>
    </rPh>
    <rPh sb="6" eb="8">
      <t>ジンコウ</t>
    </rPh>
    <rPh sb="11" eb="12">
      <t>タイ</t>
    </rPh>
    <phoneticPr fontId="6"/>
  </si>
  <si>
    <t>資料：環境課</t>
  </si>
  <si>
    <t>令和３年度</t>
    <rPh sb="0" eb="2">
      <t>レイワ</t>
    </rPh>
    <rPh sb="4" eb="5">
      <t>ド</t>
    </rPh>
    <phoneticPr fontId="6"/>
  </si>
  <si>
    <t>令和２年度</t>
    <rPh sb="0" eb="2">
      <t>レイワ</t>
    </rPh>
    <rPh sb="4" eb="5">
      <t>ド</t>
    </rPh>
    <phoneticPr fontId="6"/>
  </si>
  <si>
    <t>浄化槽汚泥</t>
    <rPh sb="3" eb="5">
      <t>オデイ</t>
    </rPh>
    <phoneticPr fontId="6"/>
  </si>
  <si>
    <t>年間総処理量</t>
  </si>
  <si>
    <t xml:space="preserve">(単位：kℓ) </t>
  </si>
  <si>
    <t>　　※２　焼却鉄分</t>
  </si>
  <si>
    <t>注）※１　焼却固化物、焼却不燃物の合計</t>
    <rPh sb="0" eb="1">
      <t>チュウ</t>
    </rPh>
    <phoneticPr fontId="6"/>
  </si>
  <si>
    <t>※2</t>
  </si>
  <si>
    <t>資源回収</t>
  </si>
  <si>
    <t>埋立</t>
  </si>
  <si>
    <t>不燃物</t>
    <rPh sb="0" eb="3">
      <t>フネンブツ</t>
    </rPh>
    <phoneticPr fontId="6"/>
  </si>
  <si>
    <t>可燃物</t>
    <rPh sb="0" eb="3">
      <t>カネンブツ</t>
    </rPh>
    <phoneticPr fontId="6"/>
  </si>
  <si>
    <t>　　　　脳血管疾患</t>
    <rPh sb="4" eb="9">
      <t>ノウケッカンシッカン</t>
    </rPh>
    <phoneticPr fontId="6"/>
  </si>
  <si>
    <t>不燃物</t>
  </si>
  <si>
    <t>可燃物</t>
  </si>
  <si>
    <t>直接搬入分</t>
  </si>
  <si>
    <t>収集分</t>
  </si>
  <si>
    <t>資源回収量計</t>
  </si>
  <si>
    <t>年間搬入量計</t>
  </si>
  <si>
    <t>(単位：トン)</t>
  </si>
  <si>
    <r>
      <t>128</t>
    </r>
    <r>
      <rPr>
        <b/>
        <sz val="14"/>
        <rFont val="ＭＳ 明朝"/>
        <family val="1"/>
        <charset val="128"/>
      </rPr>
      <t>　ごみの処理状況</t>
    </r>
  </si>
  <si>
    <t>令和６年度</t>
    <rPh sb="0" eb="2">
      <t>レイワ</t>
    </rPh>
    <rPh sb="3" eb="5">
      <t>ネンド</t>
    </rPh>
    <phoneticPr fontId="6"/>
  </si>
  <si>
    <t>令和５年度</t>
    <rPh sb="0" eb="2">
      <t>レイワ</t>
    </rPh>
    <rPh sb="4" eb="5">
      <t>ド</t>
    </rPh>
    <phoneticPr fontId="6"/>
  </si>
  <si>
    <t>肺炎</t>
    <rPh sb="0" eb="2">
      <t>ハイエン</t>
    </rPh>
    <phoneticPr fontId="6"/>
  </si>
  <si>
    <t>不慮の事故</t>
    <rPh sb="0" eb="2">
      <t>フリョ</t>
    </rPh>
    <rPh sb="3" eb="5">
      <t>ジ</t>
    </rPh>
    <phoneticPr fontId="6"/>
  </si>
  <si>
    <t>誤嚥性肺炎</t>
    <rPh sb="0" eb="5">
      <t>ゴエンセイハイエン</t>
    </rPh>
    <phoneticPr fontId="6"/>
  </si>
  <si>
    <t>老衰</t>
    <rPh sb="0" eb="2">
      <t>ロウスイ</t>
    </rPh>
    <phoneticPr fontId="6"/>
  </si>
  <si>
    <t>悪性新生物</t>
    <rPh sb="0" eb="5">
      <t>アクセイシンセイブツ</t>
    </rPh>
    <phoneticPr fontId="6"/>
  </si>
  <si>
    <t>アルツハイマー症</t>
    <rPh sb="7" eb="8">
      <t>シ</t>
    </rPh>
    <phoneticPr fontId="6"/>
  </si>
  <si>
    <t>病院</t>
  </si>
  <si>
    <t>脳血管疾患</t>
    <rPh sb="0" eb="5">
      <t>ノウケッカンシッカン</t>
    </rPh>
    <phoneticPr fontId="6"/>
  </si>
  <si>
    <t>令和６年度</t>
  </si>
  <si>
    <t>　　　　　日本脳炎　積極的勧奨の差し控えがあったため経過措置として接種機会を逃した方への接種を実施（令和８年度まで）</t>
    <rPh sb="5" eb="9">
      <t>ニホンノ</t>
    </rPh>
    <rPh sb="10" eb="15">
      <t>セッキョク</t>
    </rPh>
    <rPh sb="16" eb="17">
      <t>サ</t>
    </rPh>
    <rPh sb="18" eb="19">
      <t>ヒカ</t>
    </rPh>
    <rPh sb="26" eb="30">
      <t>ケイカソチ</t>
    </rPh>
    <rPh sb="33" eb="38">
      <t>セッシュキ</t>
    </rPh>
    <rPh sb="38" eb="39">
      <t>ノガ</t>
    </rPh>
    <rPh sb="41" eb="42">
      <t>カタ</t>
    </rPh>
    <rPh sb="44" eb="46">
      <t>セッシュ</t>
    </rPh>
    <rPh sb="47" eb="49">
      <t>ジッシ</t>
    </rPh>
    <rPh sb="50" eb="52">
      <t>レイワ</t>
    </rPh>
    <rPh sb="53" eb="55">
      <t>ネンド</t>
    </rPh>
    <phoneticPr fontId="6"/>
  </si>
  <si>
    <t>感染</t>
  </si>
  <si>
    <t>＜参考＞　</t>
  </si>
  <si>
    <t>診療所</t>
  </si>
  <si>
    <t>助産師</t>
  </si>
  <si>
    <t>薬局</t>
  </si>
  <si>
    <t>病床数(床)</t>
  </si>
  <si>
    <t>医療施設(箇所)</t>
  </si>
  <si>
    <t>令和６年度</t>
    <rPh sb="0" eb="2">
      <t>レイワ</t>
    </rPh>
    <rPh sb="4" eb="5">
      <t>ド</t>
    </rPh>
    <phoneticPr fontId="6"/>
  </si>
  <si>
    <t>医師１人
当り人口</t>
  </si>
  <si>
    <t>准看護師</t>
  </si>
  <si>
    <t>看護師</t>
  </si>
  <si>
    <t>歯科医師</t>
  </si>
  <si>
    <t>令和７年度</t>
  </si>
  <si>
    <t>令和７年度</t>
    <rPh sb="0" eb="2">
      <t>レイワ</t>
    </rPh>
    <rPh sb="3" eb="5">
      <t>ネンド</t>
    </rPh>
    <phoneticPr fontId="6"/>
  </si>
  <si>
    <t>高齢者コロナウイルス感染症</t>
    <rPh sb="0" eb="3">
      <t>コウレイシャ</t>
    </rPh>
    <rPh sb="10" eb="13">
      <t>カンセンショウ</t>
    </rPh>
    <phoneticPr fontId="6"/>
  </si>
  <si>
    <t>腎不全</t>
    <rPh sb="0" eb="3">
      <t>ジンフゼン</t>
    </rPh>
    <phoneticPr fontId="2"/>
  </si>
  <si>
    <t>アルツハイマー症</t>
    <rPh sb="7" eb="8">
      <t>ショウ</t>
    </rPh>
    <phoneticPr fontId="2"/>
  </si>
  <si>
    <t>麻しん・風しん
（M R）</t>
    <rPh sb="0" eb="1">
      <t>マ</t>
    </rPh>
    <rPh sb="4" eb="5">
      <t>フウ</t>
    </rPh>
    <phoneticPr fontId="6"/>
  </si>
  <si>
    <t>ジフテリア・破傷風
（D T）</t>
  </si>
  <si>
    <t>　　　　　ヒブ及び４種混合　令和６年４月から５種混合ワクチン導入により接種者数減</t>
    <rPh sb="7" eb="8">
      <t>オヨ</t>
    </rPh>
    <rPh sb="10" eb="13">
      <t>シュコ</t>
    </rPh>
    <rPh sb="35" eb="38">
      <t>セッシ</t>
    </rPh>
    <rPh sb="38" eb="39">
      <t>スウ</t>
    </rPh>
    <rPh sb="39" eb="40">
      <t>ゲン</t>
    </rPh>
    <phoneticPr fontId="6"/>
  </si>
  <si>
    <t>　　　　　ロタウイルス　令和２年10月から実施</t>
  </si>
  <si>
    <t>　　　　　高齢者コロナウイルス感染症　令和６年１０月から定期接種として実施</t>
    <rPh sb="5" eb="8">
      <t>コウレイシャ</t>
    </rPh>
    <rPh sb="15" eb="18">
      <t>カンセンショウ</t>
    </rPh>
    <rPh sb="19" eb="21">
      <t>レイワ</t>
    </rPh>
    <rPh sb="22" eb="23">
      <t>ネン</t>
    </rPh>
    <rPh sb="25" eb="26">
      <t>ガツ</t>
    </rPh>
    <rPh sb="28" eb="35">
      <t>テイキセッシュ</t>
    </rPh>
    <rPh sb="35" eb="37">
      <t>ジッシ</t>
    </rPh>
    <phoneticPr fontId="6"/>
  </si>
  <si>
    <t>　　　　　高齢者肺炎球菌　令和５年度で経過措置が終了し、令和６年度から対象者縮小</t>
    <rPh sb="5" eb="8">
      <t>コウレイシャ</t>
    </rPh>
    <rPh sb="8" eb="10">
      <t>ハイエン</t>
    </rPh>
    <rPh sb="10" eb="12">
      <t>キュウキン</t>
    </rPh>
    <rPh sb="13" eb="15">
      <t>レイワ</t>
    </rPh>
    <rPh sb="16" eb="17">
      <t>ネン</t>
    </rPh>
    <rPh sb="17" eb="18">
      <t>ド</t>
    </rPh>
    <rPh sb="19" eb="24">
      <t>ケイカソチ</t>
    </rPh>
    <rPh sb="24" eb="26">
      <t>シュウリョウ</t>
    </rPh>
    <rPh sb="28" eb="30">
      <t>レイワ</t>
    </rPh>
    <rPh sb="31" eb="33">
      <t>ネンド</t>
    </rPh>
    <rPh sb="35" eb="38">
      <t>タイショウシャ</t>
    </rPh>
    <rPh sb="38" eb="40">
      <t>シュクショウ</t>
    </rPh>
    <phoneticPr fontId="6"/>
  </si>
  <si>
    <t>　　　　　大人の風しん　令和元年度から追加的対策事業を実施（令和８年度まで）</t>
    <rPh sb="5" eb="7">
      <t>オトナ</t>
    </rPh>
    <rPh sb="8" eb="9">
      <t>フウ</t>
    </rPh>
    <rPh sb="12" eb="14">
      <t>レイワ</t>
    </rPh>
    <rPh sb="14" eb="17">
      <t>ガン</t>
    </rPh>
    <rPh sb="19" eb="21">
      <t>ツイカ</t>
    </rPh>
    <rPh sb="21" eb="22">
      <t>テキ</t>
    </rPh>
    <rPh sb="22" eb="24">
      <t>タイサク</t>
    </rPh>
    <rPh sb="24" eb="26">
      <t>ジギョウ</t>
    </rPh>
    <rPh sb="27" eb="29">
      <t>ジッシ</t>
    </rPh>
    <rPh sb="30" eb="32">
      <t>レイワ</t>
    </rPh>
    <rPh sb="33" eb="35">
      <t>ネンド</t>
    </rPh>
    <phoneticPr fontId="6"/>
  </si>
  <si>
    <t>HPV（子宮頸がん）</t>
    <rPh sb="4" eb="6">
      <t>シキュウ</t>
    </rPh>
    <rPh sb="6" eb="7">
      <t>ケイ</t>
    </rPh>
    <phoneticPr fontId="6"/>
  </si>
  <si>
    <t>　　　　　HPV（子宮頸がん）　積極的勧奨の差し控えがあったため経過措置としてキャッチアップ接種を実施（令和４～７年度まで）</t>
    <rPh sb="16" eb="19">
      <t>セッキョクテキ</t>
    </rPh>
    <rPh sb="19" eb="21">
      <t>カンショウ</t>
    </rPh>
    <rPh sb="22" eb="23">
      <t>サ</t>
    </rPh>
    <rPh sb="24" eb="25">
      <t>ヒカ</t>
    </rPh>
    <rPh sb="32" eb="36">
      <t>ケイカソチ</t>
    </rPh>
    <rPh sb="46" eb="49">
      <t>セッ</t>
    </rPh>
    <rPh sb="49" eb="51">
      <t>ジッシ</t>
    </rPh>
    <rPh sb="52" eb="54">
      <t>レイワ</t>
    </rPh>
    <rPh sb="57" eb="59">
      <t>ネンド</t>
    </rPh>
    <phoneticPr fontId="6"/>
  </si>
  <si>
    <t>各年度12月末日現在</t>
    <phoneticPr fontId="15"/>
  </si>
  <si>
    <t>区 分</t>
    <phoneticPr fontId="15"/>
  </si>
  <si>
    <t>総数</t>
    <phoneticPr fontId="15"/>
  </si>
  <si>
    <t>歯科
診療所</t>
    <rPh sb="3" eb="5">
      <t>シンリョウ</t>
    </rPh>
    <rPh sb="5" eb="6">
      <t>ショ</t>
    </rPh>
    <phoneticPr fontId="15"/>
  </si>
  <si>
    <t>一般・療養
・精神</t>
    <rPh sb="3" eb="5">
      <t>リョウヨウ</t>
    </rPh>
    <rPh sb="7" eb="9">
      <t>セイシン</t>
    </rPh>
    <phoneticPr fontId="15"/>
  </si>
  <si>
    <t>令和３年度</t>
    <phoneticPr fontId="15"/>
  </si>
  <si>
    <t>令和４年度</t>
    <phoneticPr fontId="15"/>
  </si>
  <si>
    <t>令和５年度</t>
    <phoneticPr fontId="15"/>
  </si>
  <si>
    <t>-</t>
    <phoneticPr fontId="15"/>
  </si>
  <si>
    <t>資料：富山県高岡厚生センター</t>
    <phoneticPr fontId="15"/>
  </si>
  <si>
    <r>
      <t>121</t>
    </r>
    <r>
      <rPr>
        <b/>
        <sz val="14"/>
        <rFont val="ＭＳ 明朝"/>
        <family val="1"/>
        <charset val="128"/>
      </rPr>
      <t>　</t>
    </r>
    <r>
      <rPr>
        <b/>
        <sz val="14"/>
        <rFont val="ＭＳ ゴシック"/>
        <family val="3"/>
        <charset val="128"/>
      </rPr>
      <t>市内の医療施設数</t>
    </r>
    <rPh sb="4" eb="6">
      <t>シナイ</t>
    </rPh>
    <phoneticPr fontId="15"/>
  </si>
  <si>
    <t>平成26年度</t>
    <phoneticPr fontId="15"/>
  </si>
  <si>
    <t>平成28年度</t>
    <phoneticPr fontId="15"/>
  </si>
  <si>
    <t>平成30年度</t>
    <phoneticPr fontId="15"/>
  </si>
  <si>
    <t>令和２年度</t>
    <rPh sb="0" eb="2">
      <t>レイワ</t>
    </rPh>
    <rPh sb="3" eb="5">
      <t>ネンド</t>
    </rPh>
    <phoneticPr fontId="15"/>
  </si>
  <si>
    <t>令和４年度</t>
    <rPh sb="0" eb="2">
      <t>レイワ</t>
    </rPh>
    <rPh sb="3" eb="5">
      <t>ネンド</t>
    </rPh>
    <phoneticPr fontId="15"/>
  </si>
  <si>
    <t>令和６年度</t>
    <rPh sb="0" eb="2">
      <t>レイワ</t>
    </rPh>
    <rPh sb="3" eb="5">
      <t>ネンド</t>
    </rPh>
    <phoneticPr fontId="15"/>
  </si>
  <si>
    <t>注）１　隔年調査</t>
    <rPh sb="0" eb="1">
      <t>チュウ</t>
    </rPh>
    <rPh sb="4" eb="6">
      <t>カクネン</t>
    </rPh>
    <rPh sb="6" eb="8">
      <t>チョウサ</t>
    </rPh>
    <phoneticPr fontId="15"/>
  </si>
  <si>
    <t xml:space="preserve">    ２　平成24年７月に外国人登録制度が廃止され、外国人住民についても住民票が作成されたため、</t>
    <phoneticPr fontId="15"/>
  </si>
  <si>
    <t xml:space="preserve">      平成24年度以降には外国人住民数が含まれている。</t>
    <phoneticPr fontId="15"/>
  </si>
  <si>
    <t>各年度12月末日現在　(単位：人)</t>
    <phoneticPr fontId="15"/>
  </si>
  <si>
    <t>医 師</t>
    <phoneticPr fontId="15"/>
  </si>
  <si>
    <t>住民基本
台帳人口</t>
    <phoneticPr fontId="15"/>
  </si>
  <si>
    <r>
      <t>122</t>
    </r>
    <r>
      <rPr>
        <b/>
        <sz val="14"/>
        <rFont val="ＭＳ 明朝"/>
        <family val="1"/>
        <charset val="128"/>
      </rPr>
      <t>　</t>
    </r>
    <r>
      <rPr>
        <b/>
        <sz val="14"/>
        <rFont val="ＭＳ ゴシック"/>
        <family val="3"/>
        <charset val="128"/>
      </rPr>
      <t>市内の医療従事者数</t>
    </r>
    <phoneticPr fontId="15"/>
  </si>
  <si>
    <t>　　　</t>
    <phoneticPr fontId="15"/>
  </si>
  <si>
    <t>令和6年
 （確定）</t>
    <rPh sb="0" eb="2">
      <t>レイワ</t>
    </rPh>
    <rPh sb="3" eb="4">
      <t>ネン</t>
    </rPh>
    <rPh sb="7" eb="9">
      <t>カクテイ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</si>
</sst>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0"/>
  </numFmts>
  <fonts count="22" x14ac:knownFonts="1">
    <font>
      <sz val="11"/>
      <name val="ＭＳ ゴシック"/>
      <family val="3"/>
    </font>
    <font>
      <sz val="11"/>
      <name val="ＭＳ ゴシック"/>
      <family val="3"/>
    </font>
    <font>
      <sz val="6"/>
      <name val="ＭＳ Ｐゴシック"/>
      <family val="3"/>
    </font>
    <font>
      <sz val="9"/>
      <name val="ＭＳ ゴシック"/>
      <family val="3"/>
    </font>
    <font>
      <sz val="10"/>
      <name val="ＭＳ ゴシック"/>
      <family val="3"/>
    </font>
    <font>
      <b/>
      <sz val="14"/>
      <name val="Century"/>
      <family val="1"/>
    </font>
    <font>
      <sz val="6"/>
      <name val="ＭＳ ゴシック"/>
      <family val="3"/>
    </font>
    <font>
      <sz val="14"/>
      <name val="ＭＳ ゴシック"/>
      <family val="3"/>
    </font>
    <font>
      <sz val="9"/>
      <color theme="4"/>
      <name val="ＭＳ ゴシック"/>
      <family val="3"/>
    </font>
    <font>
      <sz val="10"/>
      <color rgb="FF000000"/>
      <name val="ＭＳ ゴシック"/>
      <family val="3"/>
    </font>
    <font>
      <b/>
      <sz val="16"/>
      <name val="Century"/>
      <family val="1"/>
    </font>
    <font>
      <sz val="8"/>
      <name val="ＭＳ ゴシック"/>
      <family val="3"/>
    </font>
    <font>
      <sz val="9"/>
      <color rgb="FFFF0000"/>
      <name val="ＭＳ ゴシック"/>
      <family val="3"/>
    </font>
    <font>
      <sz val="9"/>
      <color theme="1"/>
      <name val="ＭＳ ゴシック"/>
      <family val="3"/>
    </font>
    <font>
      <b/>
      <sz val="14"/>
      <name val="ＭＳ 明朝"/>
      <family val="1"/>
      <charset val="128"/>
    </font>
    <font>
      <sz val="6"/>
      <name val="ＭＳ ゴシック"/>
      <family val="3"/>
      <charset val="128"/>
    </font>
    <font>
      <b/>
      <sz val="16"/>
      <name val="ＭＳ 明朝"/>
      <family val="1"/>
      <charset val="128"/>
    </font>
    <font>
      <b/>
      <sz val="14"/>
      <name val="ＭＳ ゴシック"/>
      <family val="3"/>
      <charset val="128"/>
    </font>
    <font>
      <sz val="9"/>
      <name val="ＭＳ ゴシック"/>
      <family val="3"/>
      <charset val="128"/>
    </font>
    <font>
      <sz val="10"/>
      <name val="ＭＳ ゴシック"/>
      <family val="3"/>
      <charset val="128"/>
    </font>
    <font>
      <sz val="11"/>
      <name val="ＭＳ ゴシック"/>
      <family val="3"/>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cellStyleXfs>
  <cellXfs count="125">
    <xf numFmtId="0" fontId="0" fillId="0" borderId="0" xfId="0">
      <alignment vertical="center"/>
    </xf>
    <xf numFmtId="0" fontId="3" fillId="0" borderId="0" xfId="2" applyNumberFormat="1" applyFont="1" applyAlignment="1">
      <alignment horizontal="center" vertical="center"/>
    </xf>
    <xf numFmtId="0" fontId="3" fillId="0" borderId="0" xfId="2" applyNumberFormat="1" applyFont="1">
      <alignment vertical="center"/>
    </xf>
    <xf numFmtId="0" fontId="4" fillId="0" borderId="0" xfId="2" applyNumberFormat="1" applyFont="1">
      <alignment vertical="center"/>
    </xf>
    <xf numFmtId="0" fontId="4" fillId="0" borderId="0" xfId="2" applyNumberFormat="1" applyFont="1" applyAlignment="1">
      <alignment horizontal="center" vertical="center"/>
    </xf>
    <xf numFmtId="0" fontId="5" fillId="0" borderId="0" xfId="2" applyNumberFormat="1" applyFont="1" applyAlignment="1">
      <alignment horizontal="left" vertical="center"/>
    </xf>
    <xf numFmtId="0" fontId="4" fillId="0" borderId="0" xfId="2" applyNumberFormat="1" applyFont="1" applyAlignment="1">
      <alignment horizontal="left" vertical="center"/>
    </xf>
    <xf numFmtId="0" fontId="4" fillId="0" borderId="1" xfId="2" applyNumberFormat="1" applyFont="1" applyBorder="1" applyAlignment="1">
      <alignment horizontal="center" vertical="center"/>
    </xf>
    <xf numFmtId="0" fontId="4" fillId="0" borderId="1" xfId="2" applyNumberFormat="1" applyFont="1" applyBorder="1" applyAlignment="1">
      <alignment horizontal="center" vertical="center" wrapText="1"/>
    </xf>
    <xf numFmtId="0" fontId="4" fillId="0" borderId="0" xfId="2" applyNumberFormat="1" applyFont="1" applyAlignment="1">
      <alignment horizontal="right" vertical="center"/>
    </xf>
    <xf numFmtId="0" fontId="4" fillId="0" borderId="0" xfId="2" applyNumberFormat="1" applyFont="1" applyAlignment="1">
      <alignment horizontal="right" vertical="top"/>
    </xf>
    <xf numFmtId="38" fontId="4" fillId="0" borderId="1" xfId="1" applyFont="1" applyBorder="1" applyAlignment="1">
      <alignment horizontal="right" vertical="center"/>
    </xf>
    <xf numFmtId="0" fontId="5" fillId="0" borderId="0" xfId="0" applyFont="1">
      <alignment vertical="center"/>
    </xf>
    <xf numFmtId="0" fontId="0" fillId="0" borderId="0" xfId="0" applyNumberFormat="1" applyFont="1" applyAlignment="1">
      <alignment horizontal="left" vertical="center"/>
    </xf>
    <xf numFmtId="0" fontId="4" fillId="0" borderId="1" xfId="0" applyNumberFormat="1" applyFont="1" applyFill="1" applyBorder="1">
      <alignment vertical="center"/>
    </xf>
    <xf numFmtId="0" fontId="4" fillId="0" borderId="1" xfId="0" applyNumberFormat="1" applyFont="1" applyBorder="1" applyAlignment="1">
      <alignment horizontal="center" vertical="center" shrinkToFit="1"/>
    </xf>
    <xf numFmtId="0" fontId="3" fillId="0" borderId="0" xfId="0" applyNumberFormat="1" applyFont="1" applyFill="1" applyBorder="1">
      <alignment vertical="center"/>
    </xf>
    <xf numFmtId="0" fontId="4" fillId="0" borderId="2" xfId="0" applyNumberFormat="1" applyFont="1" applyFill="1" applyBorder="1">
      <alignment vertical="center"/>
    </xf>
    <xf numFmtId="0" fontId="3" fillId="0" borderId="0" xfId="0" applyNumberFormat="1" applyFont="1" applyFill="1" applyBorder="1" applyAlignment="1">
      <alignment horizontal="right" vertical="center"/>
    </xf>
    <xf numFmtId="0" fontId="4" fillId="0" borderId="3" xfId="0" applyNumberFormat="1" applyFont="1" applyFill="1" applyBorder="1">
      <alignment vertical="center"/>
    </xf>
    <xf numFmtId="0" fontId="4" fillId="0" borderId="4" xfId="0" applyNumberFormat="1" applyFont="1" applyFill="1" applyBorder="1" applyAlignment="1">
      <alignment vertical="center"/>
    </xf>
    <xf numFmtId="0" fontId="7" fillId="0" borderId="0" xfId="0" applyNumberFormat="1" applyFont="1" applyFill="1" applyAlignment="1">
      <alignment vertical="center" wrapText="1"/>
    </xf>
    <xf numFmtId="0" fontId="7" fillId="0" borderId="0" xfId="0" applyNumberFormat="1" applyFont="1" applyFill="1" applyAlignment="1">
      <alignment vertical="center"/>
    </xf>
    <xf numFmtId="38" fontId="4" fillId="0" borderId="1" xfId="3" applyFont="1" applyFill="1" applyBorder="1">
      <alignment vertical="center"/>
    </xf>
    <xf numFmtId="176" fontId="4" fillId="0" borderId="1" xfId="3" applyNumberFormat="1" applyFont="1" applyFill="1" applyBorder="1">
      <alignment vertical="center"/>
    </xf>
    <xf numFmtId="176" fontId="4" fillId="0" borderId="1" xfId="3" applyNumberFormat="1" applyFont="1" applyFill="1" applyBorder="1" applyAlignment="1">
      <alignment horizontal="right" vertical="center"/>
    </xf>
    <xf numFmtId="0" fontId="3" fillId="0" borderId="0" xfId="0" applyNumberFormat="1" applyFont="1" applyAlignment="1">
      <alignment horizontal="left" vertical="center"/>
    </xf>
    <xf numFmtId="0" fontId="3" fillId="0" borderId="4" xfId="2" applyNumberFormat="1" applyFont="1" applyBorder="1" applyAlignment="1">
      <alignment horizontal="center" vertical="center"/>
    </xf>
    <xf numFmtId="0" fontId="7" fillId="0" borderId="0" xfId="0" applyNumberFormat="1" applyFont="1">
      <alignment vertical="center"/>
    </xf>
    <xf numFmtId="0" fontId="7" fillId="0" borderId="0" xfId="0" applyNumberFormat="1" applyFont="1" applyAlignment="1">
      <alignment horizontal="left" vertical="center"/>
    </xf>
    <xf numFmtId="0" fontId="3" fillId="0" borderId="1"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38" fontId="3" fillId="0" borderId="1" xfId="3" applyFont="1" applyFill="1" applyBorder="1" applyAlignment="1">
      <alignment horizontal="right" vertical="center"/>
    </xf>
    <xf numFmtId="0" fontId="3" fillId="0" borderId="1" xfId="0" applyNumberFormat="1" applyFont="1" applyBorder="1" applyAlignment="1">
      <alignment horizontal="right" vertical="center"/>
    </xf>
    <xf numFmtId="0" fontId="3" fillId="0" borderId="1" xfId="0" applyNumberFormat="1" applyFont="1" applyBorder="1">
      <alignment vertical="center"/>
    </xf>
    <xf numFmtId="0" fontId="8" fillId="0" borderId="0" xfId="0" applyNumberFormat="1" applyFont="1">
      <alignment vertical="center"/>
    </xf>
    <xf numFmtId="0" fontId="8" fillId="0" borderId="0" xfId="0" applyNumberFormat="1" applyFont="1" applyAlignment="1">
      <alignment horizontal="center" vertical="center"/>
    </xf>
    <xf numFmtId="38" fontId="3" fillId="0" borderId="1" xfId="3" applyFont="1" applyBorder="1">
      <alignment vertical="center"/>
    </xf>
    <xf numFmtId="3" fontId="3" fillId="0" borderId="1" xfId="0" applyNumberFormat="1" applyFont="1" applyBorder="1" applyAlignment="1">
      <alignment horizontal="right" vertical="center"/>
    </xf>
    <xf numFmtId="0" fontId="7" fillId="0" borderId="0" xfId="0" applyNumberFormat="1" applyFont="1" applyAlignment="1">
      <alignment horizontal="center" vertical="center"/>
    </xf>
    <xf numFmtId="0" fontId="3" fillId="0" borderId="3"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2" xfId="0" applyNumberFormat="1" applyFont="1" applyBorder="1" applyAlignment="1">
      <alignment horizontal="center" vertical="center"/>
    </xf>
    <xf numFmtId="177" fontId="3" fillId="0" borderId="0" xfId="0" applyNumberFormat="1" applyFont="1" applyFill="1" applyBorder="1" applyAlignment="1">
      <alignment horizontal="right" vertical="center"/>
    </xf>
    <xf numFmtId="0" fontId="3" fillId="0" borderId="0" xfId="0" applyNumberFormat="1" applyFont="1" applyAlignment="1">
      <alignment horizontal="right" vertical="center"/>
    </xf>
    <xf numFmtId="0" fontId="3" fillId="0" borderId="0" xfId="0" applyNumberFormat="1" applyFont="1" applyFill="1" applyBorder="1" applyAlignment="1">
      <alignment horizontal="center" vertical="center" wrapText="1"/>
    </xf>
    <xf numFmtId="0" fontId="9" fillId="0" borderId="0" xfId="0" applyFont="1" applyAlignment="1">
      <alignment horizontal="right" vertical="center"/>
    </xf>
    <xf numFmtId="0" fontId="9" fillId="0" borderId="0" xfId="0" applyFont="1" applyAlignment="1">
      <alignment horizontal="left" vertical="center"/>
    </xf>
    <xf numFmtId="38" fontId="3" fillId="0" borderId="0" xfId="3" applyFont="1" applyFill="1" applyBorder="1" applyAlignment="1">
      <alignment horizontal="right" vertical="center"/>
    </xf>
    <xf numFmtId="38" fontId="3" fillId="0" borderId="0" xfId="3" applyFont="1" applyFill="1" applyAlignment="1">
      <alignment horizontal="right" vertical="center"/>
    </xf>
    <xf numFmtId="177" fontId="3" fillId="0" borderId="1" xfId="0" applyNumberFormat="1" applyFont="1" applyFill="1" applyBorder="1" applyAlignment="1">
      <alignment horizontal="right" vertical="center"/>
    </xf>
    <xf numFmtId="38" fontId="3" fillId="2" borderId="1" xfId="3" applyFont="1" applyFill="1" applyBorder="1" applyAlignment="1">
      <alignment horizontal="right" vertical="center"/>
    </xf>
    <xf numFmtId="177" fontId="3" fillId="2" borderId="1" xfId="0" applyNumberFormat="1" applyFont="1" applyFill="1" applyBorder="1" applyAlignment="1">
      <alignment horizontal="right" vertical="center"/>
    </xf>
    <xf numFmtId="0" fontId="4" fillId="0" borderId="0" xfId="0" applyNumberFormat="1" applyFont="1" applyAlignment="1">
      <alignment vertical="center"/>
    </xf>
    <xf numFmtId="0" fontId="10" fillId="0" borderId="0" xfId="0" applyFont="1" applyAlignment="1">
      <alignment horizontal="left" vertical="center"/>
    </xf>
    <xf numFmtId="3" fontId="3" fillId="0" borderId="1" xfId="0" applyNumberFormat="1" applyFont="1" applyBorder="1">
      <alignment vertical="center"/>
    </xf>
    <xf numFmtId="0" fontId="12" fillId="0" borderId="0" xfId="0" applyNumberFormat="1" applyFont="1">
      <alignment vertical="center"/>
    </xf>
    <xf numFmtId="178" fontId="3" fillId="0" borderId="1" xfId="0" applyNumberFormat="1" applyFont="1" applyBorder="1">
      <alignment vertical="center"/>
    </xf>
    <xf numFmtId="176" fontId="3" fillId="0" borderId="1" xfId="3" applyNumberFormat="1" applyFont="1" applyBorder="1">
      <alignment vertical="center"/>
    </xf>
    <xf numFmtId="38" fontId="13" fillId="0" borderId="1" xfId="3" applyFont="1" applyFill="1" applyBorder="1" applyAlignment="1">
      <alignment horizontal="right" vertical="center"/>
    </xf>
    <xf numFmtId="0" fontId="3" fillId="0" borderId="0" xfId="0" applyFont="1" applyAlignment="1">
      <alignment vertical="center" shrinkToFit="1"/>
    </xf>
    <xf numFmtId="0" fontId="3" fillId="0" borderId="1" xfId="0" applyNumberFormat="1" applyFont="1" applyBorder="1" applyAlignment="1">
      <alignment horizontal="center" vertical="center" shrinkToFit="1"/>
    </xf>
    <xf numFmtId="38" fontId="3" fillId="0" borderId="1" xfId="3" applyFont="1" applyFill="1" applyBorder="1" applyAlignment="1">
      <alignment horizontal="right" vertical="center" shrinkToFit="1"/>
    </xf>
    <xf numFmtId="0" fontId="3" fillId="0" borderId="11"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5" fillId="0" borderId="0" xfId="4" applyNumberFormat="1" applyFont="1" applyAlignment="1">
      <alignment horizontal="left" vertical="center"/>
    </xf>
    <xf numFmtId="0" fontId="18" fillId="0" borderId="0" xfId="4" applyNumberFormat="1" applyFont="1">
      <alignment vertical="center"/>
    </xf>
    <xf numFmtId="0" fontId="18" fillId="0" borderId="0" xfId="4" applyNumberFormat="1" applyFont="1" applyAlignment="1">
      <alignment horizontal="center" vertical="center"/>
    </xf>
    <xf numFmtId="0" fontId="19" fillId="0" borderId="0" xfId="4" applyNumberFormat="1" applyFont="1" applyAlignment="1">
      <alignment horizontal="left" vertical="center"/>
    </xf>
    <xf numFmtId="0" fontId="19" fillId="0" borderId="0" xfId="4" applyNumberFormat="1" applyFont="1">
      <alignment vertical="center"/>
    </xf>
    <xf numFmtId="0" fontId="19" fillId="0" borderId="0" xfId="4" applyNumberFormat="1" applyFont="1" applyAlignment="1">
      <alignment horizontal="center" vertical="center"/>
    </xf>
    <xf numFmtId="0" fontId="19" fillId="0" borderId="0" xfId="4" applyNumberFormat="1" applyFont="1" applyAlignment="1">
      <alignment horizontal="right" vertical="center"/>
    </xf>
    <xf numFmtId="0" fontId="19" fillId="0" borderId="1" xfId="4" applyNumberFormat="1" applyFont="1" applyFill="1" applyBorder="1" applyAlignment="1">
      <alignment horizontal="center" vertical="center" wrapText="1"/>
    </xf>
    <xf numFmtId="0" fontId="19" fillId="0" borderId="1" xfId="4" applyNumberFormat="1" applyFont="1" applyBorder="1" applyAlignment="1">
      <alignment horizontal="center" vertical="center"/>
    </xf>
    <xf numFmtId="0" fontId="19" fillId="0" borderId="1" xfId="4" applyFont="1" applyBorder="1" applyAlignment="1">
      <alignment horizontal="center" vertical="center"/>
    </xf>
    <xf numFmtId="0" fontId="19" fillId="0" borderId="1" xfId="4" applyNumberFormat="1" applyFont="1" applyBorder="1" applyAlignment="1">
      <alignment horizontal="right" vertical="center"/>
    </xf>
    <xf numFmtId="0" fontId="19" fillId="0" borderId="2" xfId="4" applyFont="1" applyBorder="1" applyAlignment="1">
      <alignment horizontal="center" vertical="center"/>
    </xf>
    <xf numFmtId="0" fontId="19" fillId="0" borderId="2" xfId="4" applyNumberFormat="1" applyFont="1" applyBorder="1" applyAlignment="1">
      <alignment horizontal="right" vertical="center"/>
    </xf>
    <xf numFmtId="0" fontId="19" fillId="0" borderId="3" xfId="4" applyFont="1" applyBorder="1" applyAlignment="1">
      <alignment horizontal="center" vertical="center"/>
    </xf>
    <xf numFmtId="0" fontId="19" fillId="0" borderId="4" xfId="4" applyNumberFormat="1" applyFont="1" applyBorder="1" applyAlignment="1">
      <alignment horizontal="right" vertical="center"/>
    </xf>
    <xf numFmtId="0" fontId="19" fillId="0" borderId="3" xfId="4" applyNumberFormat="1" applyFont="1" applyBorder="1" applyAlignment="1">
      <alignment horizontal="right" vertical="center"/>
    </xf>
    <xf numFmtId="0" fontId="19" fillId="0" borderId="5" xfId="4" applyNumberFormat="1" applyFont="1" applyBorder="1" applyAlignment="1">
      <alignment horizontal="right" vertical="center"/>
    </xf>
    <xf numFmtId="0" fontId="19" fillId="0" borderId="0" xfId="4" applyNumberFormat="1" applyFont="1" applyBorder="1">
      <alignment vertical="center"/>
    </xf>
    <xf numFmtId="0" fontId="19" fillId="0" borderId="0" xfId="4" applyNumberFormat="1" applyFont="1" applyBorder="1" applyAlignment="1">
      <alignment horizontal="center" vertical="center"/>
    </xf>
    <xf numFmtId="0" fontId="19" fillId="0" borderId="6" xfId="4" applyNumberFormat="1" applyFont="1" applyBorder="1">
      <alignment vertical="center"/>
    </xf>
    <xf numFmtId="0" fontId="19" fillId="0" borderId="0" xfId="4" applyNumberFormat="1" applyFont="1" applyAlignment="1">
      <alignment horizontal="right" vertical="top"/>
    </xf>
    <xf numFmtId="0" fontId="20" fillId="0" borderId="0" xfId="4" applyNumberFormat="1" applyFont="1" applyAlignment="1">
      <alignment horizontal="right" vertical="center"/>
    </xf>
    <xf numFmtId="38" fontId="19" fillId="0" borderId="1" xfId="5" applyNumberFormat="1" applyFont="1" applyFill="1" applyBorder="1" applyAlignment="1">
      <alignment horizontal="right" vertical="center"/>
    </xf>
    <xf numFmtId="38" fontId="19" fillId="0" borderId="1" xfId="5" applyFont="1" applyFill="1" applyBorder="1" applyAlignment="1">
      <alignment horizontal="right" vertical="center"/>
    </xf>
    <xf numFmtId="38" fontId="19" fillId="0" borderId="1" xfId="5" applyFont="1" applyBorder="1" applyAlignment="1">
      <alignment horizontal="right" vertical="center"/>
    </xf>
    <xf numFmtId="0" fontId="19" fillId="0" borderId="1" xfId="4" applyNumberFormat="1" applyFont="1" applyBorder="1" applyAlignment="1">
      <alignment horizontal="center" vertical="center" wrapText="1"/>
    </xf>
    <xf numFmtId="0" fontId="19" fillId="0" borderId="1" xfId="4" applyNumberFormat="1" applyFont="1" applyBorder="1" applyAlignment="1">
      <alignment horizontal="center" vertical="center"/>
    </xf>
    <xf numFmtId="0" fontId="20" fillId="0" borderId="0" xfId="4" applyNumberFormat="1" applyFont="1" applyAlignment="1">
      <alignment horizontal="left" vertical="top" wrapText="1"/>
    </xf>
    <xf numFmtId="0" fontId="19" fillId="0" borderId="3" xfId="4" applyNumberFormat="1" applyFont="1" applyBorder="1" applyAlignment="1">
      <alignment horizontal="center" vertical="center"/>
    </xf>
    <xf numFmtId="0" fontId="19" fillId="0" borderId="4" xfId="4" applyNumberFormat="1" applyFont="1" applyBorder="1" applyAlignment="1">
      <alignment horizontal="center" vertical="center"/>
    </xf>
    <xf numFmtId="0" fontId="19" fillId="0" borderId="5" xfId="4" applyNumberFormat="1" applyFont="1" applyBorder="1" applyAlignment="1">
      <alignment horizontal="center" vertical="center"/>
    </xf>
    <xf numFmtId="0" fontId="19" fillId="0" borderId="1" xfId="4" applyNumberFormat="1" applyFont="1" applyBorder="1" applyAlignment="1">
      <alignment horizontal="center" vertical="center" wrapText="1"/>
    </xf>
    <xf numFmtId="0" fontId="4" fillId="0" borderId="3" xfId="2" applyFont="1" applyBorder="1" applyAlignment="1">
      <alignment horizontal="center" vertical="center"/>
    </xf>
    <xf numFmtId="0" fontId="4" fillId="0" borderId="5" xfId="2" applyNumberFormat="1" applyFont="1" applyBorder="1" applyAlignment="1">
      <alignment horizontal="center" vertical="center"/>
    </xf>
    <xf numFmtId="0" fontId="4" fillId="0" borderId="3" xfId="0" applyNumberFormat="1" applyFont="1" applyFill="1" applyBorder="1" applyAlignment="1">
      <alignment horizontal="left" vertical="center"/>
    </xf>
    <xf numFmtId="0" fontId="4" fillId="0" borderId="4" xfId="0" applyNumberFormat="1" applyFont="1" applyFill="1" applyBorder="1" applyAlignment="1">
      <alignment horizontal="left" vertical="center"/>
    </xf>
    <xf numFmtId="0" fontId="4" fillId="0" borderId="4" xfId="2" applyNumberFormat="1" applyFont="1" applyBorder="1" applyAlignment="1">
      <alignment horizontal="center" vertical="center"/>
    </xf>
    <xf numFmtId="0" fontId="4" fillId="0" borderId="5" xfId="0" applyNumberFormat="1" applyFont="1" applyBorder="1" applyAlignment="1">
      <alignment horizontal="left" vertical="center"/>
    </xf>
    <xf numFmtId="0" fontId="3" fillId="0" borderId="0" xfId="2" applyNumberFormat="1" applyFont="1" applyAlignment="1">
      <alignment horizontal="center" vertical="center"/>
    </xf>
    <xf numFmtId="0" fontId="3" fillId="0" borderId="2" xfId="0" applyNumberFormat="1" applyFont="1" applyBorder="1" applyAlignment="1">
      <alignment horizontal="center" vertical="center"/>
    </xf>
    <xf numFmtId="0" fontId="0" fillId="0" borderId="8" xfId="0" applyFont="1" applyBorder="1" applyAlignment="1">
      <alignment horizontal="center" vertical="center"/>
    </xf>
    <xf numFmtId="0" fontId="3" fillId="0" borderId="2" xfId="0" applyFont="1" applyBorder="1" applyAlignment="1">
      <alignment horizontal="center" vertical="center" wrapText="1"/>
    </xf>
    <xf numFmtId="0" fontId="0" fillId="0" borderId="8" xfId="0" applyFont="1" applyBorder="1" applyAlignment="1">
      <alignment horizontal="center" vertical="center" wrapText="1"/>
    </xf>
    <xf numFmtId="0" fontId="3" fillId="0" borderId="3"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wrapText="1"/>
    </xf>
    <xf numFmtId="0" fontId="3" fillId="0" borderId="10" xfId="0" applyNumberFormat="1" applyFont="1" applyBorder="1" applyAlignment="1">
      <alignment horizontal="right" vertical="center"/>
    </xf>
    <xf numFmtId="0" fontId="3" fillId="0" borderId="7"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9" xfId="0" applyNumberFormat="1" applyFont="1" applyBorder="1" applyAlignment="1">
      <alignment horizontal="center" vertical="center"/>
    </xf>
    <xf numFmtId="0" fontId="3" fillId="0" borderId="4" xfId="2" applyNumberFormat="1" applyFont="1" applyBorder="1" applyAlignment="1">
      <alignment horizontal="center" vertical="center"/>
    </xf>
    <xf numFmtId="0" fontId="3" fillId="0" borderId="3"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11" fillId="0" borderId="2"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8" xfId="0" applyNumberFormat="1" applyFont="1" applyBorder="1" applyAlignment="1">
      <alignment horizontal="center" vertical="center"/>
    </xf>
  </cellXfs>
  <cellStyles count="6">
    <cellStyle name="桁区切り" xfId="3" builtinId="6"/>
    <cellStyle name="桁区切り 2" xfId="1" xr:uid="{00000000-0005-0000-0000-000000000000}"/>
    <cellStyle name="桁区切り 3" xfId="5" xr:uid="{2793F66A-FB46-4AC6-AF4F-9B78AD52986B}"/>
    <cellStyle name="標準" xfId="0" builtinId="0"/>
    <cellStyle name="標準 2" xfId="2" xr:uid="{00000000-0005-0000-0000-000002000000}"/>
    <cellStyle name="標準 3" xfId="4" xr:uid="{90ABAF8A-0611-4BE8-891F-2BDDD6E41B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94.bin"/><Relationship Id="rId3" Type="http://schemas.openxmlformats.org/officeDocument/2006/relationships/printerSettings" Target="../printerSettings/printerSettings89.bin"/><Relationship Id="rId7" Type="http://schemas.openxmlformats.org/officeDocument/2006/relationships/printerSettings" Target="../printerSettings/printerSettings93.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6" Type="http://schemas.openxmlformats.org/officeDocument/2006/relationships/printerSettings" Target="../printerSettings/printerSettings92.bin"/><Relationship Id="rId5" Type="http://schemas.openxmlformats.org/officeDocument/2006/relationships/printerSettings" Target="../printerSettings/printerSettings91.bin"/><Relationship Id="rId10" Type="http://schemas.openxmlformats.org/officeDocument/2006/relationships/printerSettings" Target="../printerSettings/printerSettings96.bin"/><Relationship Id="rId4" Type="http://schemas.openxmlformats.org/officeDocument/2006/relationships/printerSettings" Target="../printerSettings/printerSettings90.bin"/><Relationship Id="rId9" Type="http://schemas.openxmlformats.org/officeDocument/2006/relationships/printerSettings" Target="../printerSettings/printerSettings9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04.bin"/><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12" Type="http://schemas.openxmlformats.org/officeDocument/2006/relationships/printerSettings" Target="../printerSettings/printerSettings108.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11" Type="http://schemas.openxmlformats.org/officeDocument/2006/relationships/printerSettings" Target="../printerSettings/printerSettings107.bin"/><Relationship Id="rId5" Type="http://schemas.openxmlformats.org/officeDocument/2006/relationships/printerSettings" Target="../printerSettings/printerSettings101.bin"/><Relationship Id="rId10" Type="http://schemas.openxmlformats.org/officeDocument/2006/relationships/printerSettings" Target="../printerSettings/printerSettings106.bin"/><Relationship Id="rId4" Type="http://schemas.openxmlformats.org/officeDocument/2006/relationships/printerSettings" Target="../printerSettings/printerSettings100.bin"/><Relationship Id="rId9" Type="http://schemas.openxmlformats.org/officeDocument/2006/relationships/printerSettings" Target="../printerSettings/printerSettings105.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16.bin"/><Relationship Id="rId3" Type="http://schemas.openxmlformats.org/officeDocument/2006/relationships/printerSettings" Target="../printerSettings/printerSettings111.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5" Type="http://schemas.openxmlformats.org/officeDocument/2006/relationships/printerSettings" Target="../printerSettings/printerSettings113.bin"/><Relationship Id="rId10" Type="http://schemas.openxmlformats.org/officeDocument/2006/relationships/printerSettings" Target="../printerSettings/printerSettings118.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12" Type="http://schemas.openxmlformats.org/officeDocument/2006/relationships/printerSettings" Target="../printerSettings/printerSettings14.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11" Type="http://schemas.openxmlformats.org/officeDocument/2006/relationships/printerSettings" Target="../printerSettings/printerSettings13.bin"/><Relationship Id="rId5" Type="http://schemas.openxmlformats.org/officeDocument/2006/relationships/printerSettings" Target="../printerSettings/printerSettings7.bin"/><Relationship Id="rId10" Type="http://schemas.openxmlformats.org/officeDocument/2006/relationships/printerSettings" Target="../printerSettings/printerSettings12.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4.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6.bin"/><Relationship Id="rId3" Type="http://schemas.openxmlformats.org/officeDocument/2006/relationships/printerSettings" Target="../printerSettings/printerSettings41.bin"/><Relationship Id="rId7" Type="http://schemas.openxmlformats.org/officeDocument/2006/relationships/printerSettings" Target="../printerSettings/printerSettings45.bin"/><Relationship Id="rId12" Type="http://schemas.openxmlformats.org/officeDocument/2006/relationships/printerSettings" Target="../printerSettings/printerSettings50.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11" Type="http://schemas.openxmlformats.org/officeDocument/2006/relationships/printerSettings" Target="../printerSettings/printerSettings49.bin"/><Relationship Id="rId5" Type="http://schemas.openxmlformats.org/officeDocument/2006/relationships/printerSettings" Target="../printerSettings/printerSettings43.bin"/><Relationship Id="rId10" Type="http://schemas.openxmlformats.org/officeDocument/2006/relationships/printerSettings" Target="../printerSettings/printerSettings48.bin"/><Relationship Id="rId4" Type="http://schemas.openxmlformats.org/officeDocument/2006/relationships/printerSettings" Target="../printerSettings/printerSettings42.bin"/><Relationship Id="rId9" Type="http://schemas.openxmlformats.org/officeDocument/2006/relationships/printerSettings" Target="../printerSettings/printerSettings47.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8.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70.bin"/><Relationship Id="rId3" Type="http://schemas.openxmlformats.org/officeDocument/2006/relationships/printerSettings" Target="../printerSettings/printerSettings65.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5" Type="http://schemas.openxmlformats.org/officeDocument/2006/relationships/printerSettings" Target="../printerSettings/printerSettings67.bin"/><Relationship Id="rId10" Type="http://schemas.openxmlformats.org/officeDocument/2006/relationships/printerSettings" Target="../printerSettings/printerSettings72.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82.bin"/><Relationship Id="rId3" Type="http://schemas.openxmlformats.org/officeDocument/2006/relationships/printerSettings" Target="../printerSettings/printerSettings77.bin"/><Relationship Id="rId7" Type="http://schemas.openxmlformats.org/officeDocument/2006/relationships/printerSettings" Target="../printerSettings/printerSettings81.bin"/><Relationship Id="rId12" Type="http://schemas.openxmlformats.org/officeDocument/2006/relationships/printerSettings" Target="../printerSettings/printerSettings86.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11" Type="http://schemas.openxmlformats.org/officeDocument/2006/relationships/printerSettings" Target="../printerSettings/printerSettings85.bin"/><Relationship Id="rId5" Type="http://schemas.openxmlformats.org/officeDocument/2006/relationships/printerSettings" Target="../printerSettings/printerSettings79.bin"/><Relationship Id="rId10" Type="http://schemas.openxmlformats.org/officeDocument/2006/relationships/printerSettings" Target="../printerSettings/printerSettings84.bin"/><Relationship Id="rId4" Type="http://schemas.openxmlformats.org/officeDocument/2006/relationships/printerSettings" Target="../printerSettings/printerSettings78.bin"/><Relationship Id="rId9" Type="http://schemas.openxmlformats.org/officeDocument/2006/relationships/printerSettings" Target="../printerSettings/printerSettings8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9264-A901-4003-B602-1E742DF880A4}">
  <sheetPr>
    <pageSetUpPr fitToPage="1"/>
  </sheetPr>
  <dimension ref="A1:K45"/>
  <sheetViews>
    <sheetView showGridLines="0" tabSelected="1" view="pageBreakPreview" zoomScaleNormal="100" zoomScaleSheetLayoutView="100" workbookViewId="0"/>
  </sheetViews>
  <sheetFormatPr defaultColWidth="9" defaultRowHeight="10.8" x14ac:dyDescent="0.2"/>
  <cols>
    <col min="1" max="1" width="10.44140625" style="69" customWidth="1"/>
    <col min="2" max="6" width="6.77734375" style="68" customWidth="1"/>
    <col min="7" max="7" width="6.77734375" style="69" customWidth="1"/>
    <col min="8" max="8" width="10.77734375" style="68" customWidth="1"/>
    <col min="9" max="11" width="6.77734375" style="68" customWidth="1"/>
    <col min="12" max="12" width="5" style="68" customWidth="1"/>
    <col min="13" max="13" width="12.88671875" style="68" customWidth="1"/>
    <col min="14" max="27" width="13.109375" style="68" customWidth="1"/>
    <col min="28" max="16384" width="9" style="68"/>
  </cols>
  <sheetData>
    <row r="1" spans="1:11" ht="18.75" customHeight="1" x14ac:dyDescent="0.2">
      <c r="A1" s="67" t="s">
        <v>202</v>
      </c>
    </row>
    <row r="2" spans="1:11" s="71" customFormat="1" ht="15" customHeight="1" x14ac:dyDescent="0.2">
      <c r="A2" s="70"/>
      <c r="G2" s="72"/>
      <c r="K2" s="73" t="s">
        <v>192</v>
      </c>
    </row>
    <row r="3" spans="1:11" s="71" customFormat="1" ht="15" customHeight="1" x14ac:dyDescent="0.2">
      <c r="A3" s="93" t="s">
        <v>193</v>
      </c>
      <c r="B3" s="95" t="s">
        <v>172</v>
      </c>
      <c r="C3" s="96"/>
      <c r="D3" s="96"/>
      <c r="E3" s="96"/>
      <c r="F3" s="97"/>
      <c r="G3" s="95" t="s">
        <v>171</v>
      </c>
      <c r="H3" s="96"/>
      <c r="I3" s="96"/>
      <c r="J3" s="96"/>
      <c r="K3" s="97"/>
    </row>
    <row r="4" spans="1:11" s="71" customFormat="1" ht="15" customHeight="1" x14ac:dyDescent="0.2">
      <c r="A4" s="93"/>
      <c r="B4" s="93" t="s">
        <v>194</v>
      </c>
      <c r="C4" s="93" t="s">
        <v>162</v>
      </c>
      <c r="D4" s="93" t="s">
        <v>168</v>
      </c>
      <c r="E4" s="98" t="s">
        <v>195</v>
      </c>
      <c r="F4" s="93" t="s">
        <v>170</v>
      </c>
      <c r="G4" s="93" t="s">
        <v>194</v>
      </c>
      <c r="H4" s="97" t="s">
        <v>162</v>
      </c>
      <c r="I4" s="93"/>
      <c r="J4" s="93"/>
      <c r="K4" s="93" t="s">
        <v>168</v>
      </c>
    </row>
    <row r="5" spans="1:11" s="72" customFormat="1" ht="24" x14ac:dyDescent="0.2">
      <c r="A5" s="93"/>
      <c r="B5" s="93"/>
      <c r="C5" s="93"/>
      <c r="D5" s="93"/>
      <c r="E5" s="93"/>
      <c r="F5" s="93"/>
      <c r="G5" s="93"/>
      <c r="H5" s="74" t="s">
        <v>196</v>
      </c>
      <c r="I5" s="75" t="s">
        <v>10</v>
      </c>
      <c r="J5" s="75" t="s">
        <v>166</v>
      </c>
      <c r="K5" s="93"/>
    </row>
    <row r="6" spans="1:11" s="71" customFormat="1" ht="16.05" customHeight="1" x14ac:dyDescent="0.2">
      <c r="A6" s="76" t="s">
        <v>197</v>
      </c>
      <c r="B6" s="77">
        <v>125</v>
      </c>
      <c r="C6" s="77">
        <v>6</v>
      </c>
      <c r="D6" s="77">
        <v>51</v>
      </c>
      <c r="E6" s="77">
        <v>33</v>
      </c>
      <c r="F6" s="77">
        <v>35</v>
      </c>
      <c r="G6" s="77">
        <v>741</v>
      </c>
      <c r="H6" s="77">
        <v>721</v>
      </c>
      <c r="I6" s="77">
        <v>4</v>
      </c>
      <c r="J6" s="77" t="s">
        <v>35</v>
      </c>
      <c r="K6" s="77">
        <v>16</v>
      </c>
    </row>
    <row r="7" spans="1:11" s="71" customFormat="1" ht="16.05" customHeight="1" x14ac:dyDescent="0.2">
      <c r="A7" s="78" t="s">
        <v>198</v>
      </c>
      <c r="B7" s="79">
        <v>127</v>
      </c>
      <c r="C7" s="79">
        <v>6</v>
      </c>
      <c r="D7" s="79">
        <v>52</v>
      </c>
      <c r="E7" s="79">
        <v>33</v>
      </c>
      <c r="F7" s="79">
        <v>36</v>
      </c>
      <c r="G7" s="79">
        <f>SUM(H7:K7)</f>
        <v>741</v>
      </c>
      <c r="H7" s="77">
        <v>721</v>
      </c>
      <c r="I7" s="79">
        <v>4</v>
      </c>
      <c r="J7" s="79" t="s">
        <v>35</v>
      </c>
      <c r="K7" s="79">
        <v>16</v>
      </c>
    </row>
    <row r="8" spans="1:11" s="84" customFormat="1" ht="16.05" customHeight="1" x14ac:dyDescent="0.2">
      <c r="A8" s="80" t="s">
        <v>199</v>
      </c>
      <c r="B8" s="77">
        <v>129</v>
      </c>
      <c r="C8" s="81">
        <v>6</v>
      </c>
      <c r="D8" s="82">
        <v>51</v>
      </c>
      <c r="E8" s="82">
        <v>33</v>
      </c>
      <c r="F8" s="77">
        <v>39</v>
      </c>
      <c r="G8" s="77">
        <v>741</v>
      </c>
      <c r="H8" s="81">
        <v>721</v>
      </c>
      <c r="I8" s="77">
        <v>4</v>
      </c>
      <c r="J8" s="77" t="s">
        <v>200</v>
      </c>
      <c r="K8" s="83">
        <v>16</v>
      </c>
    </row>
    <row r="9" spans="1:11" s="84" customFormat="1" ht="15.6" customHeight="1" x14ac:dyDescent="0.2">
      <c r="A9" s="80" t="s">
        <v>164</v>
      </c>
      <c r="B9" s="77">
        <v>130</v>
      </c>
      <c r="C9" s="81">
        <v>6</v>
      </c>
      <c r="D9" s="82">
        <v>52</v>
      </c>
      <c r="E9" s="82">
        <v>32</v>
      </c>
      <c r="F9" s="77">
        <v>40</v>
      </c>
      <c r="G9" s="77">
        <v>741</v>
      </c>
      <c r="H9" s="81">
        <v>721</v>
      </c>
      <c r="I9" s="77">
        <v>4</v>
      </c>
      <c r="J9" s="77" t="s">
        <v>200</v>
      </c>
      <c r="K9" s="83">
        <v>16</v>
      </c>
    </row>
    <row r="10" spans="1:11" s="84" customFormat="1" ht="15.6" customHeight="1" x14ac:dyDescent="0.2">
      <c r="A10" s="80" t="s">
        <v>178</v>
      </c>
      <c r="B10" s="77">
        <f>SUM(C10:F10)</f>
        <v>131</v>
      </c>
      <c r="C10" s="81">
        <v>6</v>
      </c>
      <c r="D10" s="82">
        <v>53</v>
      </c>
      <c r="E10" s="82">
        <v>32</v>
      </c>
      <c r="F10" s="77">
        <v>40</v>
      </c>
      <c r="G10" s="77">
        <f>SUM(H10:K10)</f>
        <v>741</v>
      </c>
      <c r="H10" s="81">
        <v>721</v>
      </c>
      <c r="I10" s="77">
        <v>4</v>
      </c>
      <c r="J10" s="77" t="s">
        <v>200</v>
      </c>
      <c r="K10" s="83">
        <v>16</v>
      </c>
    </row>
    <row r="11" spans="1:11" s="71" customFormat="1" ht="15" customHeight="1" x14ac:dyDescent="0.2">
      <c r="A11" s="72"/>
      <c r="G11" s="85"/>
      <c r="H11" s="86"/>
      <c r="K11" s="87" t="s">
        <v>201</v>
      </c>
    </row>
    <row r="12" spans="1:11" ht="15" customHeight="1" x14ac:dyDescent="0.2"/>
    <row r="13" spans="1:11" ht="15" customHeight="1" x14ac:dyDescent="0.2">
      <c r="A13" s="88"/>
      <c r="B13" s="94"/>
      <c r="C13" s="94"/>
      <c r="D13" s="94"/>
      <c r="E13" s="94"/>
      <c r="F13" s="94"/>
      <c r="G13" s="94"/>
      <c r="H13" s="94"/>
      <c r="I13" s="94"/>
      <c r="J13" s="94"/>
    </row>
    <row r="14" spans="1:11" ht="15" customHeight="1" x14ac:dyDescent="0.2">
      <c r="B14" s="94"/>
      <c r="C14" s="94"/>
      <c r="D14" s="94"/>
      <c r="E14" s="94"/>
      <c r="F14" s="94"/>
      <c r="G14" s="94"/>
      <c r="H14" s="94"/>
      <c r="I14" s="94"/>
      <c r="J14" s="94"/>
    </row>
    <row r="15" spans="1:11" ht="15" customHeight="1" x14ac:dyDescent="0.2">
      <c r="B15" s="94"/>
      <c r="C15" s="94"/>
      <c r="D15" s="94"/>
      <c r="E15" s="94"/>
      <c r="F15" s="94"/>
      <c r="G15" s="94"/>
      <c r="H15" s="94"/>
      <c r="I15" s="94"/>
      <c r="J15" s="94"/>
    </row>
    <row r="16" spans="1:11" ht="15" customHeight="1" x14ac:dyDescent="0.2">
      <c r="B16" s="94"/>
      <c r="C16" s="94"/>
      <c r="D16" s="94"/>
      <c r="E16" s="94"/>
      <c r="F16" s="94"/>
      <c r="G16" s="94"/>
      <c r="H16" s="94"/>
      <c r="I16" s="94"/>
      <c r="J16" s="94"/>
    </row>
    <row r="17" spans="2:10" ht="15" customHeight="1" x14ac:dyDescent="0.2">
      <c r="B17" s="94"/>
      <c r="C17" s="94"/>
      <c r="D17" s="94"/>
      <c r="E17" s="94"/>
      <c r="F17" s="94"/>
      <c r="G17" s="94"/>
      <c r="H17" s="94"/>
      <c r="I17" s="94"/>
      <c r="J17" s="94"/>
    </row>
    <row r="18" spans="2:10" ht="15" customHeight="1" x14ac:dyDescent="0.2"/>
    <row r="19" spans="2:10" ht="15" customHeight="1" x14ac:dyDescent="0.2"/>
    <row r="20" spans="2:10" ht="15" customHeight="1" x14ac:dyDescent="0.2"/>
    <row r="21" spans="2:10" ht="15" customHeight="1" x14ac:dyDescent="0.2"/>
    <row r="22" spans="2:10" ht="15" customHeight="1" x14ac:dyDescent="0.2"/>
    <row r="23" spans="2:10" ht="15" customHeight="1" x14ac:dyDescent="0.2"/>
    <row r="24" spans="2:10" ht="15" customHeight="1" x14ac:dyDescent="0.2"/>
    <row r="25" spans="2:10" ht="15" customHeight="1" x14ac:dyDescent="0.2"/>
    <row r="26" spans="2:10" ht="15" customHeight="1" x14ac:dyDescent="0.2"/>
    <row r="27" spans="2:10" ht="22.5" customHeight="1" x14ac:dyDescent="0.2"/>
    <row r="28" spans="2:10" ht="22.5" customHeight="1" x14ac:dyDescent="0.2"/>
    <row r="29" spans="2:10" ht="22.5" customHeight="1" x14ac:dyDescent="0.2"/>
    <row r="30" spans="2:10" ht="22.5" customHeight="1" x14ac:dyDescent="0.2"/>
    <row r="31" spans="2:10" ht="22.5" customHeight="1" x14ac:dyDescent="0.2"/>
    <row r="32" spans="2:10"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sheetData>
  <mergeCells count="12">
    <mergeCell ref="K4:K5"/>
    <mergeCell ref="B13:J17"/>
    <mergeCell ref="A3:A5"/>
    <mergeCell ref="B3:F3"/>
    <mergeCell ref="G3:K3"/>
    <mergeCell ref="B4:B5"/>
    <mergeCell ref="C4:C5"/>
    <mergeCell ref="D4:D5"/>
    <mergeCell ref="E4:E5"/>
    <mergeCell ref="F4:F5"/>
    <mergeCell ref="G4:G5"/>
    <mergeCell ref="H4:J4"/>
  </mergeCells>
  <phoneticPr fontId="21"/>
  <pageMargins left="0.7" right="0.7" top="0.75" bottom="0.75" header="0.3" footer="0.3"/>
  <pageSetup paperSize="9"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13"/>
  <sheetViews>
    <sheetView showGridLines="0" view="pageBreakPreview" zoomScaleNormal="90" zoomScaleSheetLayoutView="100" workbookViewId="0"/>
  </sheetViews>
  <sheetFormatPr defaultColWidth="9" defaultRowHeight="10.8" x14ac:dyDescent="0.2"/>
  <cols>
    <col min="1" max="1" width="8.109375" style="2" customWidth="1"/>
    <col min="2" max="21" width="7.77734375" style="2" customWidth="1"/>
    <col min="22" max="16384" width="9" style="2"/>
  </cols>
  <sheetData>
    <row r="1" spans="1:21" ht="21.75" customHeight="1" x14ac:dyDescent="0.2">
      <c r="A1" s="56" t="s">
        <v>85</v>
      </c>
    </row>
    <row r="2" spans="1:21" s="3" customFormat="1" ht="15" customHeight="1" x14ac:dyDescent="0.2">
      <c r="A2" s="2"/>
      <c r="B2" s="2"/>
      <c r="C2" s="2"/>
      <c r="D2" s="2"/>
      <c r="E2" s="2"/>
      <c r="F2" s="2"/>
      <c r="G2" s="2"/>
      <c r="H2" s="2"/>
      <c r="I2" s="2"/>
      <c r="J2" s="2"/>
      <c r="K2" s="2"/>
      <c r="L2" s="2"/>
      <c r="M2" s="2"/>
      <c r="N2" s="2"/>
      <c r="O2" s="2"/>
      <c r="P2" s="2"/>
      <c r="Q2" s="2"/>
      <c r="R2" s="2"/>
      <c r="S2" s="2"/>
      <c r="T2" s="2"/>
      <c r="U2" s="46" t="s">
        <v>131</v>
      </c>
    </row>
    <row r="3" spans="1:21" s="55" customFormat="1" ht="22.5" customHeight="1" x14ac:dyDescent="0.2">
      <c r="A3" s="122" t="s">
        <v>217</v>
      </c>
      <c r="B3" s="113" t="s">
        <v>130</v>
      </c>
      <c r="C3" s="113"/>
      <c r="D3" s="113" t="s">
        <v>129</v>
      </c>
      <c r="E3" s="113"/>
      <c r="F3" s="113" t="s">
        <v>37</v>
      </c>
      <c r="G3" s="113"/>
      <c r="H3" s="113" t="s">
        <v>128</v>
      </c>
      <c r="I3" s="113"/>
      <c r="J3" s="113" t="s">
        <v>101</v>
      </c>
      <c r="K3" s="113"/>
      <c r="L3" s="113" t="s">
        <v>127</v>
      </c>
      <c r="M3" s="113"/>
      <c r="N3" s="113" t="s">
        <v>126</v>
      </c>
      <c r="O3" s="113"/>
      <c r="P3" s="113" t="s">
        <v>15</v>
      </c>
      <c r="Q3" s="113"/>
      <c r="R3" s="113" t="s">
        <v>125</v>
      </c>
      <c r="S3" s="113"/>
      <c r="T3" s="113" t="s">
        <v>124</v>
      </c>
      <c r="U3" s="113"/>
    </row>
    <row r="4" spans="1:21" s="4" customFormat="1" ht="18" customHeight="1" x14ac:dyDescent="0.2">
      <c r="A4" s="123"/>
      <c r="B4" s="30" t="s">
        <v>123</v>
      </c>
      <c r="C4" s="30" t="s">
        <v>121</v>
      </c>
      <c r="D4" s="30" t="s">
        <v>122</v>
      </c>
      <c r="E4" s="30" t="s">
        <v>121</v>
      </c>
      <c r="F4" s="30" t="s">
        <v>122</v>
      </c>
      <c r="G4" s="30" t="s">
        <v>121</v>
      </c>
      <c r="H4" s="30" t="s">
        <v>122</v>
      </c>
      <c r="I4" s="30" t="s">
        <v>121</v>
      </c>
      <c r="J4" s="30" t="s">
        <v>122</v>
      </c>
      <c r="K4" s="30" t="s">
        <v>121</v>
      </c>
      <c r="L4" s="30" t="s">
        <v>122</v>
      </c>
      <c r="M4" s="30" t="s">
        <v>121</v>
      </c>
      <c r="N4" s="30" t="s">
        <v>122</v>
      </c>
      <c r="O4" s="30" t="s">
        <v>121</v>
      </c>
      <c r="P4" s="30" t="s">
        <v>122</v>
      </c>
      <c r="Q4" s="30" t="s">
        <v>121</v>
      </c>
      <c r="R4" s="30" t="s">
        <v>122</v>
      </c>
      <c r="S4" s="30" t="s">
        <v>121</v>
      </c>
      <c r="T4" s="30" t="s">
        <v>122</v>
      </c>
      <c r="U4" s="30" t="s">
        <v>121</v>
      </c>
    </row>
    <row r="5" spans="1:21" s="3" customFormat="1" ht="29.1" customHeight="1" x14ac:dyDescent="0.2">
      <c r="A5" s="113" t="s">
        <v>91</v>
      </c>
      <c r="B5" s="110" t="s">
        <v>160</v>
      </c>
      <c r="C5" s="111"/>
      <c r="D5" s="110" t="s">
        <v>159</v>
      </c>
      <c r="E5" s="111"/>
      <c r="F5" s="110" t="s">
        <v>17</v>
      </c>
      <c r="G5" s="111"/>
      <c r="H5" s="110" t="s">
        <v>163</v>
      </c>
      <c r="I5" s="111"/>
      <c r="J5" s="110" t="s">
        <v>156</v>
      </c>
      <c r="K5" s="111"/>
      <c r="L5" s="110" t="s">
        <v>157</v>
      </c>
      <c r="M5" s="111"/>
      <c r="N5" s="110" t="s">
        <v>158</v>
      </c>
      <c r="O5" s="111"/>
      <c r="P5" s="120" t="s">
        <v>46</v>
      </c>
      <c r="Q5" s="121"/>
      <c r="R5" s="110" t="s">
        <v>161</v>
      </c>
      <c r="S5" s="111"/>
      <c r="T5" s="120" t="s">
        <v>119</v>
      </c>
      <c r="U5" s="121"/>
    </row>
    <row r="6" spans="1:21" s="3" customFormat="1" ht="18.600000000000001" customHeight="1" x14ac:dyDescent="0.2">
      <c r="A6" s="113"/>
      <c r="B6" s="57">
        <v>3585</v>
      </c>
      <c r="C6" s="59">
        <v>368.1</v>
      </c>
      <c r="D6" s="57">
        <v>2253</v>
      </c>
      <c r="E6" s="59">
        <v>231.3</v>
      </c>
      <c r="F6" s="57">
        <v>1904</v>
      </c>
      <c r="G6" s="59">
        <v>195.5</v>
      </c>
      <c r="H6" s="57">
        <v>1113</v>
      </c>
      <c r="I6" s="59">
        <v>114.3</v>
      </c>
      <c r="J6" s="57">
        <v>654</v>
      </c>
      <c r="K6" s="59">
        <v>67.099999999999994</v>
      </c>
      <c r="L6" s="57">
        <v>589</v>
      </c>
      <c r="M6" s="60">
        <v>60.5</v>
      </c>
      <c r="N6" s="57">
        <v>573</v>
      </c>
      <c r="O6" s="59">
        <v>58.8</v>
      </c>
      <c r="P6" s="57">
        <v>307</v>
      </c>
      <c r="Q6" s="59">
        <v>31.5</v>
      </c>
      <c r="R6" s="57">
        <v>297</v>
      </c>
      <c r="S6" s="59">
        <v>30.5</v>
      </c>
      <c r="T6" s="57">
        <v>289</v>
      </c>
      <c r="U6" s="59">
        <v>29.7</v>
      </c>
    </row>
    <row r="7" spans="1:21" s="3" customFormat="1" ht="29.1" customHeight="1" x14ac:dyDescent="0.2">
      <c r="A7" s="113" t="s">
        <v>120</v>
      </c>
      <c r="B7" s="110" t="s">
        <v>160</v>
      </c>
      <c r="C7" s="111"/>
      <c r="D7" s="110" t="s">
        <v>159</v>
      </c>
      <c r="E7" s="111"/>
      <c r="F7" s="110" t="s">
        <v>17</v>
      </c>
      <c r="G7" s="111"/>
      <c r="H7" s="41" t="s">
        <v>145</v>
      </c>
      <c r="I7" s="43"/>
      <c r="J7" s="110" t="s">
        <v>156</v>
      </c>
      <c r="K7" s="111"/>
      <c r="L7" s="110" t="s">
        <v>158</v>
      </c>
      <c r="M7" s="111"/>
      <c r="N7" s="110" t="s">
        <v>157</v>
      </c>
      <c r="O7" s="111"/>
      <c r="P7" s="120" t="s">
        <v>119</v>
      </c>
      <c r="Q7" s="121"/>
      <c r="R7" s="110" t="s">
        <v>181</v>
      </c>
      <c r="S7" s="111"/>
      <c r="T7" s="110" t="s">
        <v>182</v>
      </c>
      <c r="U7" s="111"/>
    </row>
    <row r="8" spans="1:21" s="3" customFormat="1" ht="18.600000000000001" customHeight="1" x14ac:dyDescent="0.2">
      <c r="A8" s="113"/>
      <c r="B8" s="35">
        <v>294</v>
      </c>
      <c r="C8" s="35">
        <v>345.5</v>
      </c>
      <c r="D8" s="35">
        <v>215</v>
      </c>
      <c r="E8" s="35">
        <v>252.7</v>
      </c>
      <c r="F8" s="35">
        <v>134</v>
      </c>
      <c r="G8" s="35">
        <v>157.5</v>
      </c>
      <c r="H8" s="35">
        <v>82</v>
      </c>
      <c r="I8" s="35">
        <v>96.4</v>
      </c>
      <c r="J8" s="35">
        <v>54</v>
      </c>
      <c r="K8" s="35">
        <v>63.5</v>
      </c>
      <c r="L8" s="35">
        <v>52</v>
      </c>
      <c r="M8" s="35">
        <v>61.1</v>
      </c>
      <c r="N8" s="35">
        <v>44</v>
      </c>
      <c r="O8" s="35">
        <v>51.7</v>
      </c>
      <c r="P8" s="35">
        <v>28</v>
      </c>
      <c r="Q8" s="35">
        <v>32.9</v>
      </c>
      <c r="R8" s="35">
        <v>22</v>
      </c>
      <c r="S8" s="35">
        <v>25.9</v>
      </c>
      <c r="T8" s="35">
        <v>16</v>
      </c>
      <c r="U8" s="35">
        <v>18.8</v>
      </c>
    </row>
    <row r="9" spans="1:21" s="3" customFormat="1" ht="15" customHeight="1" x14ac:dyDescent="0.2">
      <c r="A9" s="2"/>
      <c r="B9" s="2"/>
      <c r="C9" s="2"/>
      <c r="D9" s="2"/>
      <c r="E9" s="2"/>
      <c r="F9" s="2"/>
      <c r="G9" s="2"/>
      <c r="H9" s="2"/>
      <c r="I9" s="2"/>
      <c r="J9" s="2"/>
      <c r="K9" s="2"/>
      <c r="L9" s="2"/>
      <c r="M9" s="2"/>
      <c r="N9" s="2"/>
      <c r="O9" s="2"/>
      <c r="P9" s="2"/>
      <c r="Q9" s="2"/>
      <c r="R9" s="2"/>
      <c r="S9" s="2"/>
      <c r="T9" s="2"/>
      <c r="U9" s="46" t="s">
        <v>118</v>
      </c>
    </row>
    <row r="11" spans="1:21" x14ac:dyDescent="0.2">
      <c r="B11" s="58"/>
    </row>
    <row r="13" spans="1:21" x14ac:dyDescent="0.2">
      <c r="Q13" s="47"/>
    </row>
  </sheetData>
  <customSheetViews>
    <customSheetView guid="{F147AC4D-8A22-48F2-84D1-6DBCA5780358}" showPageBreaks="1" showGridLines="0" fitToPage="1" view="pageBreakPreview">
      <selection activeCell="U9" sqref="U9"/>
      <pageMargins left="0.7" right="0.7" top="0.75" bottom="0.75" header="0.3" footer="0.3"/>
      <pageSetup paperSize="9" scale="77" orientation="landscape" horizontalDpi="200" verticalDpi="200" r:id="rId1"/>
      <headerFooter alignWithMargins="0"/>
    </customSheetView>
    <customSheetView guid="{2AE08D0A-13DA-D14F-BFF3-0B0F2D7C87F7}" showGridLines="0" fitToPage="1" view="pageBreakPreview">
      <pageMargins left="0.7" right="0.7" top="0.75" bottom="0.75" header="0.3" footer="0.3"/>
      <pageSetup paperSize="9" orientation="landscape" horizontalDpi="200" verticalDpi="200" r:id="rId2"/>
      <headerFooter alignWithMargins="0"/>
    </customSheetView>
    <customSheetView guid="{92BA284C-17D7-5B4E-9144-47BFD09BC2B9}" showPageBreaks="1" showGridLines="0" fitToPage="1" view="pageBreakPreview">
      <pageMargins left="0.7" right="0.7" top="0.75" bottom="0.75" header="0.3" footer="0.3"/>
      <pageSetup paperSize="9" orientation="landscape" horizontalDpi="200" verticalDpi="200" r:id="rId3"/>
      <headerFooter alignWithMargins="0"/>
    </customSheetView>
    <customSheetView guid="{789B7F71-4824-44EB-BCD5-AD8B1A7C79EE}" showGridLines="0" fitToPage="1" view="pageBreakPreview">
      <pageMargins left="0.7" right="0.7" top="0.75" bottom="0.75" header="0.3" footer="0.3"/>
      <pageSetup paperSize="9" orientation="landscape" horizontalDpi="200" verticalDpi="200" r:id="rId4"/>
      <headerFooter alignWithMargins="0"/>
    </customSheetView>
    <customSheetView guid="{ADAE254D-8F9C-421E-9CBB-854BCCB7B70A}" showPageBreaks="1" showGridLines="0" fitToPage="1" view="pageBreakPreview">
      <pageMargins left="0.7" right="0.7" top="0.75" bottom="0.75" header="0.3" footer="0.3"/>
      <pageSetup paperSize="9" scale="77" orientation="landscape" horizontalDpi="200" verticalDpi="200" r:id="rId5"/>
      <headerFooter alignWithMargins="0"/>
    </customSheetView>
    <customSheetView guid="{398B8166-F2C3-5C4F-98EC-8B2990D79699}" showPageBreaks="1" showGridLines="0" fitToPage="1" view="pageBreakPreview">
      <selection activeCell="U9" sqref="U9"/>
      <pageMargins left="0.7" right="0.7" top="0.75" bottom="0.75" header="0.3" footer="0.3"/>
      <pageSetup paperSize="9" orientation="landscape" horizontalDpi="200" verticalDpi="200" r:id="rId6"/>
      <headerFooter alignWithMargins="0"/>
    </customSheetView>
    <customSheetView guid="{5180372A-7417-C240-91B5-A3D6AB694599}" showPageBreaks="1" showGridLines="0" fitToPage="1" view="pageBreakPreview">
      <selection activeCell="U9" sqref="U9"/>
      <pageMargins left="0.7" right="0.7" top="0.75" bottom="0.75" header="0.3" footer="0.3"/>
      <pageSetup paperSize="9" orientation="landscape" horizontalDpi="200" verticalDpi="200" r:id="rId7"/>
      <headerFooter alignWithMargins="0"/>
    </customSheetView>
    <customSheetView guid="{4F13BACB-5AD9-B540-B80C-917BFB93F4EA}" showGridLines="0" fitToPage="1" view="pageBreakPreview">
      <selection activeCell="U9" sqref="U9"/>
      <pageMargins left="0.7" right="0.7" top="0.75" bottom="0.75" header="0.3" footer="0.3"/>
      <pageSetup paperSize="9" orientation="landscape" horizontalDpi="200" verticalDpi="200" r:id="rId8"/>
      <headerFooter alignWithMargins="0"/>
    </customSheetView>
    <customSheetView guid="{0F98500C-0B83-42F4-AD78-78016596D747}" showPageBreaks="1" showGridLines="0" fitToPage="1" view="pageBreakPreview">
      <selection activeCell="U9" sqref="U9"/>
      <pageMargins left="0.7" right="0.7" top="0.75" bottom="0.75" header="0.3" footer="0.3"/>
      <pageSetup paperSize="9" scale="77" orientation="landscape" horizontalDpi="200" verticalDpi="200" r:id="rId9"/>
      <headerFooter alignWithMargins="0"/>
    </customSheetView>
  </customSheetViews>
  <mergeCells count="32">
    <mergeCell ref="B3:C3"/>
    <mergeCell ref="D3:E3"/>
    <mergeCell ref="F3:G3"/>
    <mergeCell ref="H3:I3"/>
    <mergeCell ref="J3:K3"/>
    <mergeCell ref="L3:M3"/>
    <mergeCell ref="N3:O3"/>
    <mergeCell ref="P3:Q3"/>
    <mergeCell ref="R3:S3"/>
    <mergeCell ref="T3:U3"/>
    <mergeCell ref="T5:U5"/>
    <mergeCell ref="B5:C5"/>
    <mergeCell ref="D5:E5"/>
    <mergeCell ref="F5:G5"/>
    <mergeCell ref="H5:I5"/>
    <mergeCell ref="J5:K5"/>
    <mergeCell ref="N7:O7"/>
    <mergeCell ref="P7:Q7"/>
    <mergeCell ref="R7:S7"/>
    <mergeCell ref="T7:U7"/>
    <mergeCell ref="A3:A4"/>
    <mergeCell ref="A5:A6"/>
    <mergeCell ref="A7:A8"/>
    <mergeCell ref="B7:C7"/>
    <mergeCell ref="D7:E7"/>
    <mergeCell ref="F7:G7"/>
    <mergeCell ref="J7:K7"/>
    <mergeCell ref="L7:M7"/>
    <mergeCell ref="L5:M5"/>
    <mergeCell ref="N5:O5"/>
    <mergeCell ref="P5:Q5"/>
    <mergeCell ref="R5:S5"/>
  </mergeCells>
  <phoneticPr fontId="2"/>
  <pageMargins left="0.7" right="0.7" top="0.75" bottom="0.75" header="0.3" footer="0.3"/>
  <pageSetup paperSize="9" scale="79" orientation="landscape" horizontalDpi="200" verticalDpi="200" r:id="rId1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
  <sheetViews>
    <sheetView showGridLines="0" view="pageBreakPreview" zoomScaleNormal="100" zoomScaleSheetLayoutView="100" workbookViewId="0"/>
  </sheetViews>
  <sheetFormatPr defaultColWidth="9" defaultRowHeight="10.8" x14ac:dyDescent="0.2"/>
  <cols>
    <col min="1" max="1" width="10.33203125" style="2" customWidth="1"/>
    <col min="2" max="2" width="13.88671875" style="1" bestFit="1" customWidth="1"/>
    <col min="3" max="4" width="11.33203125" style="2" customWidth="1"/>
    <col min="5" max="5" width="10.21875" style="2" customWidth="1"/>
    <col min="6" max="6" width="18.77734375" style="1" customWidth="1"/>
    <col min="7" max="20" width="18.77734375" style="2" customWidth="1"/>
    <col min="21" max="16384" width="9" style="2"/>
  </cols>
  <sheetData>
    <row r="1" spans="1:9" ht="18.75" customHeight="1" x14ac:dyDescent="0.2">
      <c r="A1" s="12" t="s">
        <v>12</v>
      </c>
      <c r="E1" s="1"/>
      <c r="F1" s="2"/>
      <c r="I1" s="46"/>
    </row>
    <row r="2" spans="1:9" s="3" customFormat="1" ht="15" customHeight="1" x14ac:dyDescent="0.2">
      <c r="B2" s="4"/>
      <c r="D2" s="9" t="s">
        <v>137</v>
      </c>
      <c r="E2" s="4"/>
    </row>
    <row r="3" spans="1:9" s="4" customFormat="1" ht="18" customHeight="1" x14ac:dyDescent="0.2">
      <c r="A3" s="7" t="s">
        <v>13</v>
      </c>
      <c r="B3" s="7" t="s">
        <v>136</v>
      </c>
      <c r="C3" s="7" t="s">
        <v>135</v>
      </c>
      <c r="D3" s="7" t="s">
        <v>58</v>
      </c>
    </row>
    <row r="4" spans="1:9" s="3" customFormat="1" ht="21" customHeight="1" x14ac:dyDescent="0.2">
      <c r="A4" s="7" t="s">
        <v>134</v>
      </c>
      <c r="B4" s="61">
        <v>7667</v>
      </c>
      <c r="C4" s="61">
        <v>6555</v>
      </c>
      <c r="D4" s="61">
        <v>1112</v>
      </c>
      <c r="E4" s="4"/>
    </row>
    <row r="5" spans="1:9" s="3" customFormat="1" ht="21" customHeight="1" x14ac:dyDescent="0.2">
      <c r="A5" s="7" t="s">
        <v>133</v>
      </c>
      <c r="B5" s="61">
        <v>7706</v>
      </c>
      <c r="C5" s="61">
        <v>6663</v>
      </c>
      <c r="D5" s="61">
        <v>1043</v>
      </c>
      <c r="E5" s="4"/>
    </row>
    <row r="6" spans="1:9" s="3" customFormat="1" ht="21" customHeight="1" x14ac:dyDescent="0.2">
      <c r="A6" s="7" t="s">
        <v>28</v>
      </c>
      <c r="B6" s="61">
        <v>8379</v>
      </c>
      <c r="C6" s="61">
        <v>7396</v>
      </c>
      <c r="D6" s="61">
        <v>983</v>
      </c>
      <c r="E6" s="4"/>
    </row>
    <row r="7" spans="1:9" s="3" customFormat="1" ht="21" customHeight="1" x14ac:dyDescent="0.2">
      <c r="A7" s="7" t="s">
        <v>155</v>
      </c>
      <c r="B7" s="61">
        <v>8201</v>
      </c>
      <c r="C7" s="61">
        <v>7246</v>
      </c>
      <c r="D7" s="61">
        <v>956</v>
      </c>
      <c r="E7" s="4"/>
    </row>
    <row r="8" spans="1:9" s="3" customFormat="1" ht="21" customHeight="1" x14ac:dyDescent="0.2">
      <c r="A8" s="7" t="s">
        <v>173</v>
      </c>
      <c r="B8" s="61">
        <v>8395</v>
      </c>
      <c r="C8" s="61">
        <v>7468</v>
      </c>
      <c r="D8" s="61">
        <v>927</v>
      </c>
      <c r="E8" s="4"/>
    </row>
    <row r="9" spans="1:9" s="3" customFormat="1" ht="15" customHeight="1" x14ac:dyDescent="0.2">
      <c r="B9" s="4"/>
      <c r="D9" s="10" t="s">
        <v>132</v>
      </c>
      <c r="E9" s="4"/>
    </row>
    <row r="10" spans="1:9" x14ac:dyDescent="0.2">
      <c r="B10" s="51"/>
    </row>
  </sheetData>
  <customSheetViews>
    <customSheetView guid="{F147AC4D-8A22-48F2-84D1-6DBCA5780358}" showPageBreaks="1" showGridLines="0" printArea="1" view="pageBreakPreview">
      <selection sqref="A1:D1"/>
      <pageMargins left="0.78740157480314965" right="0.78740157480314965" top="0.59055118110236227" bottom="0.59055118110236227" header="0.51181102362204722" footer="0.51181102362204722"/>
      <pageSetup paperSize="9" fitToHeight="0" orientation="landscape" horizontalDpi="200" verticalDpi="200" r:id="rId1"/>
      <headerFooter alignWithMargins="0"/>
    </customSheetView>
    <customSheetView guid="{2AE08D0A-13DA-D14F-BFF3-0B0F2D7C87F7}" showGridLines="0" printArea="1" view="pageBreakPreview">
      <selection activeCell="D7" sqref="D7"/>
      <pageMargins left="0.78740157480314965" right="0.78740157480314965" top="0.59055118110236227" bottom="0.59055118110236227" header="0.51181102362204722" footer="0.51181102362204722"/>
      <pageSetup paperSize="9" fitToHeight="0" orientation="landscape" horizontalDpi="200" verticalDpi="200" r:id="rId2"/>
      <headerFooter alignWithMargins="0"/>
    </customSheetView>
    <customSheetView guid="{92BA284C-17D7-5B4E-9144-47BFD09BC2B9}" showPageBreaks="1" showGridLines="0">
      <selection activeCell="F13" sqref="F13"/>
      <pageMargins left="0.78740157480314965" right="0.78740157480314965" top="0.59055118110236227" bottom="0.59055118110236227" header="0.51181102362204722" footer="0.51181102362204722"/>
      <pageSetup paperSize="9" fitToHeight="0" orientation="landscape" horizontalDpi="200" verticalDpi="200" r:id="rId3"/>
      <headerFooter alignWithMargins="0"/>
    </customSheetView>
    <customSheetView guid="{789B7F71-4824-44EB-BCD5-AD8B1A7C79EE}" showGridLines="0">
      <selection activeCell="D9" sqref="D9"/>
      <pageMargins left="0.78740157480314965" right="0.78740157480314965" top="0.59055118110236227" bottom="0.59055118110236227" header="0.51181102362204722" footer="0.51181102362204722"/>
      <pageSetup paperSize="9" fitToHeight="0" orientation="landscape" horizontalDpi="200" verticalDpi="200" r:id="rId4"/>
      <headerFooter alignWithMargins="0"/>
    </customSheetView>
    <customSheetView guid="{CD2C9220-2CC4-E94F-A692-3E0BCEBF9DB6}" showPageBreaks="1" showGridLines="0" printArea="1" view="pageBreakPreview">
      <selection activeCell="D7" sqref="D7"/>
      <pageMargins left="0.78740157480314965" right="0.78740157480314965" top="0.59055118110236227" bottom="0.59055118110236227" header="0.51181102362204722" footer="0.51181102362204722"/>
      <pageSetup paperSize="9" fitToHeight="0" orientation="landscape" horizontalDpi="200" verticalDpi="200" r:id="rId5"/>
      <headerFooter alignWithMargins="0"/>
    </customSheetView>
    <customSheetView guid="{F5901B06-D806-6541-96CC-AE021456147C}" showGridLines="0" printArea="1">
      <selection activeCell="D9" sqref="D9"/>
      <pageMargins left="0.78740157480314965" right="0.78740157480314965" top="0.59055118110236227" bottom="0.59055118110236227" header="0.51181102362204722" footer="0.51181102362204722"/>
      <pageSetup paperSize="9" fitToHeight="0" orientation="landscape" horizontalDpi="200" verticalDpi="200" r:id="rId6"/>
      <headerFooter alignWithMargins="0"/>
    </customSheetView>
    <customSheetView guid="{ADAE254D-8F9C-421E-9CBB-854BCCB7B70A}" showPageBreaks="1" showGridLines="0" printArea="1" view="pageBreakPreview">
      <selection activeCell="B8" sqref="B8:D8"/>
      <pageMargins left="0.7" right="0.7" top="0.75" bottom="0.75" header="0.3" footer="0.3"/>
      <pageSetup paperSize="9" fitToHeight="0" orientation="landscape" horizontalDpi="200" verticalDpi="200" r:id="rId7"/>
      <headerFooter alignWithMargins="0"/>
    </customSheetView>
    <customSheetView guid="{398B8166-F2C3-5C4F-98EC-8B2990D79699}" showPageBreaks="1" showGridLines="0">
      <selection activeCell="D9" sqref="D9"/>
      <pageMargins left="0.78740157480314965" right="0.78740157480314965" top="0.59055118110236227" bottom="0.59055118110236227" header="0.51181102362204722" footer="0.51181102362204722"/>
      <pageSetup paperSize="9" fitToHeight="0" orientation="landscape" horizontalDpi="200" verticalDpi="200" r:id="rId8"/>
      <headerFooter alignWithMargins="0"/>
    </customSheetView>
    <customSheetView guid="{5180372A-7417-C240-91B5-A3D6AB694599}" showPageBreaks="1" showGridLines="0" printArea="1">
      <selection activeCell="D9" sqref="D9"/>
      <pageMargins left="0.78740157480314965" right="0.78740157480314965" top="0.59055118110236227" bottom="0.59055118110236227" header="0.51181102362204722" footer="0.51181102362204722"/>
      <pageSetup paperSize="9" fitToHeight="0" orientation="landscape" horizontalDpi="200" verticalDpi="200" r:id="rId9"/>
      <headerFooter alignWithMargins="0"/>
    </customSheetView>
    <customSheetView guid="{4F13BACB-5AD9-B540-B80C-917BFB93F4EA}" showGridLines="0" printArea="1">
      <selection activeCell="D9" sqref="D9"/>
      <pageMargins left="0.78740157480314965" right="0.78740157480314965" top="0.59055118110236227" bottom="0.59055118110236227" header="0.51181102362204722" footer="0.51181102362204722"/>
      <pageSetup paperSize="9" fitToHeight="0" orientation="landscape" horizontalDpi="200" verticalDpi="200" r:id="rId10"/>
      <headerFooter alignWithMargins="0"/>
    </customSheetView>
    <customSheetView guid="{0F98500C-0B83-42F4-AD78-78016596D747}" showGridLines="0">
      <selection activeCell="D9" sqref="D9"/>
      <pageMargins left="0.78740157480314965" right="0.78740157480314965" top="0.59055118110236227" bottom="0.59055118110236227" header="0.51181102362204722" footer="0.51181102362204722"/>
      <pageSetup paperSize="9" fitToHeight="0" orientation="landscape" horizontalDpi="200" verticalDpi="200" r:id="rId11"/>
      <headerFooter alignWithMargins="0"/>
    </customSheetView>
  </customSheetViews>
  <phoneticPr fontId="6"/>
  <pageMargins left="0.78740157480314965" right="0.78740157480314965" top="0.59055118110236227" bottom="0.59055118110236227" header="0.51181102362204722" footer="0.51181102362204722"/>
  <pageSetup paperSize="9" fitToHeight="0" orientation="landscape" horizontalDpi="200" verticalDpi="200" r:id="rId1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52"/>
  <sheetViews>
    <sheetView showGridLines="0" view="pageBreakPreview" zoomScaleNormal="100" zoomScaleSheetLayoutView="100" workbookViewId="0"/>
  </sheetViews>
  <sheetFormatPr defaultColWidth="9" defaultRowHeight="10.8" x14ac:dyDescent="0.2"/>
  <cols>
    <col min="1" max="1" width="10.33203125" style="2" customWidth="1"/>
    <col min="2" max="2" width="6.21875" style="1" customWidth="1"/>
    <col min="3" max="3" width="6.88671875" style="2" customWidth="1"/>
    <col min="4" max="4" width="6.21875" style="2" customWidth="1"/>
    <col min="5" max="5" width="5.88671875" style="2" customWidth="1"/>
    <col min="6" max="6" width="5.6640625" style="1" customWidth="1"/>
    <col min="7" max="7" width="5.6640625" style="2" customWidth="1"/>
    <col min="8" max="8" width="6.44140625" style="2" customWidth="1"/>
    <col min="9" max="9" width="6.21875" style="2" customWidth="1"/>
    <col min="10" max="11" width="5.88671875" style="2" customWidth="1"/>
    <col min="12" max="13" width="5.6640625" style="2" customWidth="1"/>
    <col min="14" max="15" width="6.21875" style="2" customWidth="1"/>
    <col min="16" max="18" width="5.44140625" style="2" customWidth="1"/>
    <col min="19" max="21" width="5.88671875" style="2" customWidth="1"/>
    <col min="22" max="33" width="6.77734375" style="2" customWidth="1"/>
    <col min="34" max="16384" width="9" style="2"/>
  </cols>
  <sheetData>
    <row r="1" spans="1:21" ht="21.75" customHeight="1" x14ac:dyDescent="0.2">
      <c r="A1" s="5" t="s">
        <v>153</v>
      </c>
      <c r="E1" s="1"/>
      <c r="F1" s="2"/>
    </row>
    <row r="2" spans="1:21" ht="15" customHeight="1" x14ac:dyDescent="0.2">
      <c r="E2" s="1"/>
      <c r="F2" s="2"/>
      <c r="U2" s="46" t="s">
        <v>152</v>
      </c>
    </row>
    <row r="3" spans="1:21" ht="13.5" customHeight="1" x14ac:dyDescent="0.2">
      <c r="A3" s="113" t="s">
        <v>13</v>
      </c>
      <c r="B3" s="106" t="s">
        <v>151</v>
      </c>
      <c r="C3" s="113"/>
      <c r="D3" s="113"/>
      <c r="E3" s="113"/>
      <c r="F3" s="113"/>
      <c r="G3" s="113"/>
      <c r="H3" s="113"/>
      <c r="I3" s="113"/>
      <c r="J3" s="113"/>
      <c r="K3" s="113"/>
      <c r="L3" s="113"/>
      <c r="M3" s="113"/>
      <c r="N3" s="113"/>
      <c r="O3" s="114" t="s">
        <v>36</v>
      </c>
      <c r="P3" s="113" t="s">
        <v>116</v>
      </c>
      <c r="Q3" s="113"/>
      <c r="R3" s="113"/>
      <c r="S3" s="113" t="s">
        <v>150</v>
      </c>
      <c r="T3" s="113"/>
      <c r="U3" s="113"/>
    </row>
    <row r="4" spans="1:21" ht="13.5" customHeight="1" x14ac:dyDescent="0.2">
      <c r="A4" s="113"/>
      <c r="B4" s="124"/>
      <c r="C4" s="106" t="s">
        <v>149</v>
      </c>
      <c r="D4" s="106"/>
      <c r="E4" s="106"/>
      <c r="F4" s="106"/>
      <c r="G4" s="106"/>
      <c r="H4" s="106"/>
      <c r="I4" s="106" t="s">
        <v>148</v>
      </c>
      <c r="J4" s="106"/>
      <c r="K4" s="106"/>
      <c r="L4" s="106"/>
      <c r="M4" s="106"/>
      <c r="N4" s="106"/>
      <c r="O4" s="113"/>
      <c r="P4" s="106"/>
      <c r="Q4" s="113"/>
      <c r="R4" s="113"/>
      <c r="S4" s="106"/>
      <c r="T4" s="106"/>
      <c r="U4" s="106"/>
    </row>
    <row r="5" spans="1:21" s="1" customFormat="1" ht="13.5" customHeight="1" x14ac:dyDescent="0.2">
      <c r="A5" s="113"/>
      <c r="B5" s="113"/>
      <c r="C5" s="65"/>
      <c r="D5" s="30" t="s">
        <v>147</v>
      </c>
      <c r="E5" s="106" t="s">
        <v>146</v>
      </c>
      <c r="F5" s="106"/>
      <c r="G5" s="106"/>
      <c r="H5" s="106"/>
      <c r="I5" s="124"/>
      <c r="J5" s="30" t="s">
        <v>147</v>
      </c>
      <c r="K5" s="106" t="s">
        <v>146</v>
      </c>
      <c r="L5" s="113"/>
      <c r="M5" s="113"/>
      <c r="N5" s="113"/>
      <c r="O5" s="113"/>
      <c r="P5" s="124"/>
      <c r="Q5" s="44" t="s">
        <v>144</v>
      </c>
      <c r="R5" s="113" t="s">
        <v>143</v>
      </c>
      <c r="S5" s="124"/>
      <c r="T5" s="44" t="s">
        <v>144</v>
      </c>
      <c r="U5" s="113" t="s">
        <v>143</v>
      </c>
    </row>
    <row r="6" spans="1:21" s="1" customFormat="1" ht="13.5" customHeight="1" x14ac:dyDescent="0.2">
      <c r="A6" s="113"/>
      <c r="B6" s="113"/>
      <c r="C6" s="42"/>
      <c r="D6" s="30" t="s">
        <v>99</v>
      </c>
      <c r="E6" s="42"/>
      <c r="F6" s="30" t="s">
        <v>99</v>
      </c>
      <c r="G6" s="30" t="s">
        <v>142</v>
      </c>
      <c r="H6" s="66" t="s">
        <v>141</v>
      </c>
      <c r="I6" s="113"/>
      <c r="J6" s="30" t="s">
        <v>99</v>
      </c>
      <c r="K6" s="42"/>
      <c r="L6" s="30" t="s">
        <v>99</v>
      </c>
      <c r="M6" s="30" t="s">
        <v>142</v>
      </c>
      <c r="N6" s="66" t="s">
        <v>141</v>
      </c>
      <c r="O6" s="113"/>
      <c r="P6" s="113"/>
      <c r="Q6" s="42" t="s">
        <v>51</v>
      </c>
      <c r="R6" s="113"/>
      <c r="S6" s="113"/>
      <c r="T6" s="42" t="s">
        <v>140</v>
      </c>
      <c r="U6" s="113"/>
    </row>
    <row r="7" spans="1:21" s="62" customFormat="1" ht="21.75" customHeight="1" x14ac:dyDescent="0.2">
      <c r="A7" s="63" t="s">
        <v>2</v>
      </c>
      <c r="B7" s="64">
        <v>28866</v>
      </c>
      <c r="C7" s="64">
        <f>SUM(D7:E7)</f>
        <v>17487</v>
      </c>
      <c r="D7" s="64">
        <v>16036</v>
      </c>
      <c r="E7" s="64">
        <v>1451</v>
      </c>
      <c r="F7" s="64">
        <v>766</v>
      </c>
      <c r="G7" s="64">
        <v>245</v>
      </c>
      <c r="H7" s="64">
        <v>440</v>
      </c>
      <c r="I7" s="64">
        <f>SUM(J7:K7)</f>
        <v>11378</v>
      </c>
      <c r="J7" s="64">
        <v>10742</v>
      </c>
      <c r="K7" s="64">
        <v>636</v>
      </c>
      <c r="L7" s="64">
        <v>335</v>
      </c>
      <c r="M7" s="64">
        <v>108</v>
      </c>
      <c r="N7" s="64">
        <v>193</v>
      </c>
      <c r="O7" s="64">
        <v>27880</v>
      </c>
      <c r="P7" s="64">
        <f>SUM(Q7:R7)</f>
        <v>3215</v>
      </c>
      <c r="Q7" s="64">
        <v>2862</v>
      </c>
      <c r="R7" s="64">
        <v>353</v>
      </c>
      <c r="S7" s="64">
        <f>SUM(T7:U7)</f>
        <v>666</v>
      </c>
      <c r="T7" s="64">
        <v>33</v>
      </c>
      <c r="U7" s="64">
        <v>633</v>
      </c>
    </row>
    <row r="8" spans="1:21" s="62" customFormat="1" ht="21.75" customHeight="1" x14ac:dyDescent="0.2">
      <c r="A8" s="63" t="s">
        <v>6</v>
      </c>
      <c r="B8" s="64">
        <v>28749</v>
      </c>
      <c r="C8" s="64">
        <f>SUM(D8:E8)</f>
        <v>17013</v>
      </c>
      <c r="D8" s="64">
        <v>15683</v>
      </c>
      <c r="E8" s="64">
        <v>1330</v>
      </c>
      <c r="F8" s="64">
        <v>686</v>
      </c>
      <c r="G8" s="64">
        <v>237</v>
      </c>
      <c r="H8" s="64">
        <v>407</v>
      </c>
      <c r="I8" s="64">
        <f>SUM(J8:K8)</f>
        <v>11736</v>
      </c>
      <c r="J8" s="64">
        <v>11136</v>
      </c>
      <c r="K8" s="64">
        <v>600</v>
      </c>
      <c r="L8" s="64">
        <v>309</v>
      </c>
      <c r="M8" s="64">
        <v>107</v>
      </c>
      <c r="N8" s="64">
        <v>184</v>
      </c>
      <c r="O8" s="64">
        <v>26819</v>
      </c>
      <c r="P8" s="64">
        <v>3139</v>
      </c>
      <c r="Q8" s="64">
        <v>2795</v>
      </c>
      <c r="R8" s="64">
        <v>344</v>
      </c>
      <c r="S8" s="64">
        <v>622</v>
      </c>
      <c r="T8" s="64">
        <v>31</v>
      </c>
      <c r="U8" s="64">
        <v>591</v>
      </c>
    </row>
    <row r="9" spans="1:21" s="62" customFormat="1" ht="21.75" customHeight="1" x14ac:dyDescent="0.2">
      <c r="A9" s="63" t="s">
        <v>7</v>
      </c>
      <c r="B9" s="64">
        <f>C9+I9</f>
        <v>28466</v>
      </c>
      <c r="C9" s="64">
        <v>16653</v>
      </c>
      <c r="D9" s="64">
        <v>15456</v>
      </c>
      <c r="E9" s="64">
        <v>1197</v>
      </c>
      <c r="F9" s="64">
        <v>600</v>
      </c>
      <c r="G9" s="64">
        <v>224</v>
      </c>
      <c r="H9" s="64">
        <v>373</v>
      </c>
      <c r="I9" s="64">
        <v>11813</v>
      </c>
      <c r="J9" s="64">
        <v>11277</v>
      </c>
      <c r="K9" s="64">
        <v>536</v>
      </c>
      <c r="L9" s="64">
        <v>268</v>
      </c>
      <c r="M9" s="64">
        <v>101</v>
      </c>
      <c r="N9" s="64">
        <v>167</v>
      </c>
      <c r="O9" s="64">
        <v>26733</v>
      </c>
      <c r="P9" s="64">
        <v>3037</v>
      </c>
      <c r="Q9" s="64">
        <v>2712</v>
      </c>
      <c r="R9" s="64">
        <v>325</v>
      </c>
      <c r="S9" s="64">
        <v>569</v>
      </c>
      <c r="T9" s="64">
        <v>29</v>
      </c>
      <c r="U9" s="64">
        <v>540</v>
      </c>
    </row>
    <row r="10" spans="1:21" s="62" customFormat="1" ht="21.75" customHeight="1" x14ac:dyDescent="0.2">
      <c r="A10" s="63" t="s">
        <v>5</v>
      </c>
      <c r="B10" s="64">
        <f>C10+I10</f>
        <v>27525</v>
      </c>
      <c r="C10" s="64">
        <v>15878</v>
      </c>
      <c r="D10" s="64">
        <v>14728</v>
      </c>
      <c r="E10" s="64">
        <v>1150</v>
      </c>
      <c r="F10" s="64">
        <v>668</v>
      </c>
      <c r="G10" s="64">
        <v>156</v>
      </c>
      <c r="H10" s="64">
        <v>326</v>
      </c>
      <c r="I10" s="64">
        <v>11647</v>
      </c>
      <c r="J10" s="64">
        <v>11078</v>
      </c>
      <c r="K10" s="64">
        <v>569</v>
      </c>
      <c r="L10" s="64">
        <v>330</v>
      </c>
      <c r="M10" s="64">
        <v>77</v>
      </c>
      <c r="N10" s="64">
        <v>160</v>
      </c>
      <c r="O10" s="64">
        <v>26805</v>
      </c>
      <c r="P10" s="64">
        <v>2822</v>
      </c>
      <c r="Q10" s="64">
        <v>2589</v>
      </c>
      <c r="R10" s="64">
        <v>233</v>
      </c>
      <c r="S10" s="64">
        <v>517</v>
      </c>
      <c r="T10" s="64">
        <v>29</v>
      </c>
      <c r="U10" s="64">
        <v>488</v>
      </c>
    </row>
    <row r="11" spans="1:21" s="62" customFormat="1" ht="21.75" customHeight="1" x14ac:dyDescent="0.2">
      <c r="A11" s="63" t="s">
        <v>154</v>
      </c>
      <c r="B11" s="64">
        <f>C11+I11</f>
        <v>27592</v>
      </c>
      <c r="C11" s="64">
        <v>15632</v>
      </c>
      <c r="D11" s="64">
        <v>14510</v>
      </c>
      <c r="E11" s="64">
        <v>1122</v>
      </c>
      <c r="F11" s="64">
        <v>666.56094674556209</v>
      </c>
      <c r="G11" s="64">
        <v>122.8224852071006</v>
      </c>
      <c r="H11" s="64">
        <v>332.6165680473373</v>
      </c>
      <c r="I11" s="64">
        <v>11960</v>
      </c>
      <c r="J11" s="64">
        <v>11392</v>
      </c>
      <c r="K11" s="64">
        <v>568</v>
      </c>
      <c r="L11" s="64">
        <v>337.43905325443791</v>
      </c>
      <c r="M11" s="64">
        <v>62.177514792899402</v>
      </c>
      <c r="N11" s="64">
        <v>168.3834319526627</v>
      </c>
      <c r="O11" s="64">
        <v>26906</v>
      </c>
      <c r="P11" s="64">
        <v>2938</v>
      </c>
      <c r="Q11" s="64">
        <v>2753</v>
      </c>
      <c r="R11" s="64">
        <v>185</v>
      </c>
      <c r="S11" s="64">
        <v>532</v>
      </c>
      <c r="T11" s="64">
        <v>31</v>
      </c>
      <c r="U11" s="64">
        <v>501</v>
      </c>
    </row>
    <row r="12" spans="1:21" ht="15" customHeight="1" x14ac:dyDescent="0.2">
      <c r="A12" s="2" t="s">
        <v>139</v>
      </c>
      <c r="E12" s="1"/>
      <c r="F12" s="2"/>
      <c r="U12" s="46" t="s">
        <v>132</v>
      </c>
    </row>
    <row r="13" spans="1:21" ht="15" customHeight="1" x14ac:dyDescent="0.2">
      <c r="A13" s="2" t="s">
        <v>138</v>
      </c>
      <c r="E13" s="1"/>
      <c r="F13" s="2"/>
    </row>
    <row r="14" spans="1:21" ht="15" customHeight="1" x14ac:dyDescent="0.2">
      <c r="E14" s="1"/>
      <c r="F14" s="2"/>
    </row>
    <row r="15" spans="1:21" ht="15" customHeight="1" x14ac:dyDescent="0.2"/>
    <row r="16" spans="1:21" ht="21.75" customHeight="1" x14ac:dyDescent="0.2">
      <c r="E16" s="1"/>
      <c r="F16" s="2"/>
    </row>
    <row r="17" spans="5:6" ht="21.75" customHeight="1" x14ac:dyDescent="0.2">
      <c r="E17" s="1"/>
      <c r="F17" s="2"/>
    </row>
    <row r="18" spans="5:6" ht="21.75" customHeight="1" x14ac:dyDescent="0.2">
      <c r="F18" s="2"/>
    </row>
    <row r="19" spans="5:6" ht="21.75" customHeight="1" x14ac:dyDescent="0.2"/>
    <row r="20" spans="5:6" ht="21.75" customHeight="1" x14ac:dyDescent="0.2"/>
    <row r="21" spans="5:6" ht="21.75" customHeight="1" x14ac:dyDescent="0.2"/>
    <row r="22" spans="5:6" ht="21.75" customHeight="1" x14ac:dyDescent="0.2"/>
    <row r="23" spans="5:6" ht="21.75" customHeight="1" x14ac:dyDescent="0.2"/>
    <row r="24" spans="5:6" ht="21.75" customHeight="1" x14ac:dyDescent="0.2"/>
    <row r="25" spans="5:6" ht="21.75" customHeight="1" x14ac:dyDescent="0.2"/>
    <row r="26" spans="5:6" ht="21.75" customHeight="1" x14ac:dyDescent="0.2"/>
    <row r="27" spans="5:6" ht="21.75" customHeight="1" x14ac:dyDescent="0.2"/>
    <row r="28" spans="5:6" ht="21.75" customHeight="1" x14ac:dyDescent="0.2"/>
    <row r="29" spans="5:6" ht="26.25" customHeight="1" x14ac:dyDescent="0.2"/>
    <row r="30" spans="5:6" ht="26.25" customHeight="1" x14ac:dyDescent="0.2"/>
    <row r="31" spans="5:6" ht="26.25" customHeight="1" x14ac:dyDescent="0.2"/>
    <row r="32" spans="5:6"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row r="48" ht="26.25" customHeight="1" x14ac:dyDescent="0.2"/>
    <row r="49" ht="26.25" customHeight="1" x14ac:dyDescent="0.2"/>
    <row r="50" ht="26.25" customHeight="1" x14ac:dyDescent="0.2"/>
    <row r="51" ht="26.25" customHeight="1" x14ac:dyDescent="0.2"/>
    <row r="52" ht="26.25" customHeight="1" x14ac:dyDescent="0.2"/>
  </sheetData>
  <customSheetViews>
    <customSheetView guid="{F147AC4D-8A22-48F2-84D1-6DBCA5780358}" showPageBreaks="1" showGridLines="0" fitToPage="1" printArea="1">
      <selection activeCell="S12" sqref="S12"/>
      <pageMargins left="0.78740157480314965" right="0.78740157480314965" top="0.59055118110236227" bottom="0.59055118110236227" header="0.51181102362204722" footer="0.51181102362204722"/>
      <pageSetup paperSize="9" scale="93" fitToHeight="0" orientation="landscape" horizontalDpi="200" verticalDpi="200" r:id="rId1"/>
      <headerFooter alignWithMargins="0"/>
    </customSheetView>
    <customSheetView guid="{2AE08D0A-13DA-D14F-BFF3-0B0F2D7C87F7}" showGridLines="0" fitToPage="1" printArea="1">
      <selection activeCell="S12" sqref="S12"/>
      <pageMargins left="0.78740157480314965" right="0.78740157480314965" top="0.59055118110236227" bottom="0.59055118110236227" header="0.51181102362204722" footer="0.51181102362204722"/>
      <pageSetup paperSize="9" fitToHeight="0" orientation="landscape" horizontalDpi="200" verticalDpi="200" r:id="rId2"/>
      <headerFooter alignWithMargins="0"/>
    </customSheetView>
    <customSheetView guid="{92BA284C-17D7-5B4E-9144-47BFD09BC2B9}" showPageBreaks="1" showGridLines="0" fitToPage="1">
      <selection activeCell="L15" sqref="L15"/>
      <pageMargins left="0.78740157480314965" right="0.78740157480314965" top="0.59055118110236227" bottom="0.59055118110236227" header="0.51181102362204722" footer="0.51181102362204722"/>
      <pageSetup paperSize="9" fitToHeight="0" orientation="landscape" horizontalDpi="200" verticalDpi="200" r:id="rId3"/>
      <headerFooter alignWithMargins="0"/>
    </customSheetView>
    <customSheetView guid="{789B7F71-4824-44EB-BCD5-AD8B1A7C79EE}" showGridLines="0" fitToPage="1">
      <selection activeCell="L15" sqref="L15"/>
      <pageMargins left="0.78740157480314965" right="0.78740157480314965" top="0.59055118110236227" bottom="0.59055118110236227" header="0.51181102362204722" footer="0.51181102362204722"/>
      <pageSetup paperSize="9" fitToHeight="0" orientation="landscape" horizontalDpi="200" verticalDpi="200" r:id="rId4"/>
      <headerFooter alignWithMargins="0"/>
    </customSheetView>
    <customSheetView guid="{CD2C9220-2CC4-E94F-A692-3E0BCEBF9DB6}" showPageBreaks="1" showGridLines="0" fitToPage="1" printArea="1">
      <selection activeCell="S12" sqref="S12"/>
      <pageMargins left="0.78740157480314965" right="0.78740157480314965" top="0.59055118110236227" bottom="0.59055118110236227" header="0.51181102362204722" footer="0.51181102362204722"/>
      <pageSetup paperSize="9" fitToHeight="0" orientation="landscape" horizontalDpi="200" verticalDpi="200" r:id="rId5"/>
      <headerFooter alignWithMargins="0"/>
    </customSheetView>
    <customSheetView guid="{F5901B06-D806-6541-96CC-AE021456147C}" showGridLines="0" fitToPage="1" printArea="1">
      <selection activeCell="V12" sqref="V12"/>
      <pageMargins left="0.78740157480314965" right="0.78740157480314965" top="0.59055118110236227" bottom="0.59055118110236227" header="0.51181102362204722" footer="0.51181102362204722"/>
      <pageSetup paperSize="9" fitToHeight="0" orientation="landscape" horizontalDpi="200" verticalDpi="200" r:id="rId6"/>
      <headerFooter alignWithMargins="0"/>
    </customSheetView>
    <customSheetView guid="{ADAE254D-8F9C-421E-9CBB-854BCCB7B70A}" showPageBreaks="1" showGridLines="0" fitToPage="1" printArea="1" view="pageBreakPreview">
      <selection activeCell="U10" sqref="U10"/>
      <pageMargins left="0.7" right="0.7" top="0.75" bottom="0.75" header="0.3" footer="0.3"/>
      <pageSetup paperSize="9" scale="99" orientation="landscape" horizontalDpi="200" verticalDpi="200" r:id="rId7"/>
      <headerFooter alignWithMargins="0"/>
    </customSheetView>
    <customSheetView guid="{398B8166-F2C3-5C4F-98EC-8B2990D79699}" showPageBreaks="1" showGridLines="0" fitToPage="1">
      <selection activeCell="L15" sqref="L15"/>
      <pageMargins left="0.78740157480314965" right="0.78740157480314965" top="0.59055118110236227" bottom="0.59055118110236227" header="0.51181102362204722" footer="0.51181102362204722"/>
      <pageSetup paperSize="9" fitToHeight="0" orientation="landscape" horizontalDpi="200" verticalDpi="200" r:id="rId8"/>
      <headerFooter alignWithMargins="0"/>
    </customSheetView>
    <customSheetView guid="{5180372A-7417-C240-91B5-A3D6AB694599}" showPageBreaks="1" showGridLines="0" fitToPage="1" printArea="1">
      <selection activeCell="L15" sqref="L15"/>
      <pageMargins left="0.78740157480314965" right="0.78740157480314965" top="0.59055118110236227" bottom="0.59055118110236227" header="0.51181102362204722" footer="0.51181102362204722"/>
      <pageSetup paperSize="9" fitToHeight="0" orientation="landscape" horizontalDpi="200" verticalDpi="200" r:id="rId9"/>
      <headerFooter alignWithMargins="0"/>
    </customSheetView>
    <customSheetView guid="{4F13BACB-5AD9-B540-B80C-917BFB93F4EA}" showGridLines="0" fitToPage="1" printArea="1">
      <selection activeCell="I17" sqref="I17"/>
      <pageMargins left="0.78740157480314965" right="0.78740157480314965" top="0.59055118110236227" bottom="0.59055118110236227" header="0.51181102362204722" footer="0.51181102362204722"/>
      <pageSetup paperSize="9" fitToHeight="0" orientation="landscape" horizontalDpi="200" verticalDpi="200" r:id="rId10"/>
      <headerFooter alignWithMargins="0"/>
    </customSheetView>
    <customSheetView guid="{0F98500C-0B83-42F4-AD78-78016596D747}" showGridLines="0" fitToPage="1">
      <selection activeCell="I17" sqref="I17"/>
      <pageMargins left="0.78740157480314965" right="0.78740157480314965" top="0.59055118110236227" bottom="0.59055118110236227" header="0.51181102362204722" footer="0.51181102362204722"/>
      <pageSetup paperSize="9" scale="93" fitToHeight="0" orientation="landscape" horizontalDpi="200" verticalDpi="200" r:id="rId11"/>
      <headerFooter alignWithMargins="0"/>
    </customSheetView>
  </customSheetViews>
  <mergeCells count="15">
    <mergeCell ref="A3:A6"/>
    <mergeCell ref="O3:O6"/>
    <mergeCell ref="P3:R4"/>
    <mergeCell ref="S3:U4"/>
    <mergeCell ref="B4:B6"/>
    <mergeCell ref="I5:I6"/>
    <mergeCell ref="P5:P6"/>
    <mergeCell ref="R5:R6"/>
    <mergeCell ref="S5:S6"/>
    <mergeCell ref="U5:U6"/>
    <mergeCell ref="B3:N3"/>
    <mergeCell ref="C4:H4"/>
    <mergeCell ref="I4:N4"/>
    <mergeCell ref="E5:H5"/>
    <mergeCell ref="K5:N5"/>
  </mergeCells>
  <phoneticPr fontId="6"/>
  <pageMargins left="0.78740157480314965" right="0.78740157480314965" top="0.59055118110236227" bottom="0.59055118110236227" header="0.51181102362204722" footer="0.51181102362204722"/>
  <pageSetup paperSize="9" scale="98" fitToHeight="0" orientation="landscape" horizontalDpi="200" verticalDpi="200" r:id="rId1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B4D76-0716-4AC6-999A-61F0E70ACFAB}">
  <sheetPr>
    <pageSetUpPr fitToPage="1"/>
  </sheetPr>
  <dimension ref="A1:J42"/>
  <sheetViews>
    <sheetView showGridLines="0" view="pageBreakPreview" zoomScaleNormal="100" zoomScaleSheetLayoutView="100" workbookViewId="0"/>
  </sheetViews>
  <sheetFormatPr defaultColWidth="9" defaultRowHeight="10.8" x14ac:dyDescent="0.2"/>
  <cols>
    <col min="1" max="1" width="11.109375" style="69" customWidth="1"/>
    <col min="2" max="6" width="8.6640625" style="68" customWidth="1"/>
    <col min="7" max="7" width="8.6640625" style="69" customWidth="1"/>
    <col min="8" max="8" width="8.6640625" style="68" customWidth="1"/>
    <col min="9" max="9" width="9.6640625" style="68" customWidth="1"/>
    <col min="10" max="10" width="9.44140625" style="68" customWidth="1"/>
    <col min="11" max="14" width="14.77734375" style="68" customWidth="1"/>
    <col min="15" max="27" width="13.109375" style="68" customWidth="1"/>
    <col min="28" max="16384" width="9" style="68"/>
  </cols>
  <sheetData>
    <row r="1" spans="1:10" ht="22.5" customHeight="1" x14ac:dyDescent="0.2">
      <c r="A1" s="67" t="s">
        <v>215</v>
      </c>
    </row>
    <row r="2" spans="1:10" s="71" customFormat="1" ht="15" customHeight="1" x14ac:dyDescent="0.2">
      <c r="A2" s="70"/>
      <c r="G2" s="72"/>
      <c r="J2" s="73" t="s">
        <v>212</v>
      </c>
    </row>
    <row r="3" spans="1:10" s="72" customFormat="1" ht="24" x14ac:dyDescent="0.2">
      <c r="A3" s="75" t="s">
        <v>193</v>
      </c>
      <c r="B3" s="75" t="s">
        <v>213</v>
      </c>
      <c r="C3" s="75" t="s">
        <v>177</v>
      </c>
      <c r="D3" s="75" t="s">
        <v>23</v>
      </c>
      <c r="E3" s="75" t="s">
        <v>4</v>
      </c>
      <c r="F3" s="75" t="s">
        <v>169</v>
      </c>
      <c r="G3" s="75" t="s">
        <v>176</v>
      </c>
      <c r="H3" s="75" t="s">
        <v>175</v>
      </c>
      <c r="I3" s="92" t="s">
        <v>214</v>
      </c>
      <c r="J3" s="92" t="s">
        <v>174</v>
      </c>
    </row>
    <row r="4" spans="1:10" s="71" customFormat="1" ht="14.25" customHeight="1" x14ac:dyDescent="0.2">
      <c r="A4" s="75" t="s">
        <v>203</v>
      </c>
      <c r="B4" s="91">
        <v>131</v>
      </c>
      <c r="C4" s="91">
        <v>53</v>
      </c>
      <c r="D4" s="91">
        <v>204</v>
      </c>
      <c r="E4" s="91">
        <v>47</v>
      </c>
      <c r="F4" s="91">
        <v>9</v>
      </c>
      <c r="G4" s="91">
        <v>636</v>
      </c>
      <c r="H4" s="91">
        <v>193</v>
      </c>
      <c r="I4" s="91">
        <v>94701</v>
      </c>
      <c r="J4" s="91">
        <v>723</v>
      </c>
    </row>
    <row r="5" spans="1:10" s="71" customFormat="1" ht="14.25" customHeight="1" x14ac:dyDescent="0.2">
      <c r="A5" s="75" t="s">
        <v>204</v>
      </c>
      <c r="B5" s="91">
        <v>127</v>
      </c>
      <c r="C5" s="91">
        <v>52</v>
      </c>
      <c r="D5" s="91">
        <v>202</v>
      </c>
      <c r="E5" s="91">
        <v>46</v>
      </c>
      <c r="F5" s="91">
        <v>10</v>
      </c>
      <c r="G5" s="91">
        <v>677</v>
      </c>
      <c r="H5" s="91">
        <v>185</v>
      </c>
      <c r="I5" s="91">
        <v>93934</v>
      </c>
      <c r="J5" s="91">
        <v>740</v>
      </c>
    </row>
    <row r="6" spans="1:10" s="71" customFormat="1" ht="14.25" customHeight="1" x14ac:dyDescent="0.2">
      <c r="A6" s="75" t="s">
        <v>205</v>
      </c>
      <c r="B6" s="91">
        <v>133</v>
      </c>
      <c r="C6" s="91">
        <v>53</v>
      </c>
      <c r="D6" s="91">
        <v>207</v>
      </c>
      <c r="E6" s="91">
        <v>45</v>
      </c>
      <c r="F6" s="91">
        <v>13</v>
      </c>
      <c r="G6" s="91">
        <v>733</v>
      </c>
      <c r="H6" s="91">
        <v>183</v>
      </c>
      <c r="I6" s="91">
        <v>93084</v>
      </c>
      <c r="J6" s="91">
        <v>700</v>
      </c>
    </row>
    <row r="7" spans="1:10" s="71" customFormat="1" ht="14.25" customHeight="1" x14ac:dyDescent="0.2">
      <c r="A7" s="75" t="s">
        <v>206</v>
      </c>
      <c r="B7" s="91">
        <v>126</v>
      </c>
      <c r="C7" s="91">
        <v>50</v>
      </c>
      <c r="D7" s="91">
        <v>209</v>
      </c>
      <c r="E7" s="91">
        <v>43</v>
      </c>
      <c r="F7" s="91">
        <v>11</v>
      </c>
      <c r="G7" s="91">
        <v>747</v>
      </c>
      <c r="H7" s="91">
        <v>160</v>
      </c>
      <c r="I7" s="91">
        <v>92329</v>
      </c>
      <c r="J7" s="91">
        <v>733</v>
      </c>
    </row>
    <row r="8" spans="1:10" s="71" customFormat="1" ht="13.95" customHeight="1" x14ac:dyDescent="0.2">
      <c r="A8" s="75" t="s">
        <v>207</v>
      </c>
      <c r="B8" s="90">
        <v>132</v>
      </c>
      <c r="C8" s="90">
        <v>52</v>
      </c>
      <c r="D8" s="90">
        <v>220</v>
      </c>
      <c r="E8" s="90">
        <v>48</v>
      </c>
      <c r="F8" s="90">
        <v>17</v>
      </c>
      <c r="G8" s="90">
        <v>827</v>
      </c>
      <c r="H8" s="90">
        <v>143</v>
      </c>
      <c r="I8" s="90">
        <v>91456</v>
      </c>
      <c r="J8" s="89">
        <f>ROUND(I8/B8,0)</f>
        <v>693</v>
      </c>
    </row>
    <row r="9" spans="1:10" s="71" customFormat="1" ht="13.95" customHeight="1" x14ac:dyDescent="0.2">
      <c r="A9" s="75" t="s">
        <v>208</v>
      </c>
      <c r="B9" s="90">
        <v>131</v>
      </c>
      <c r="C9" s="90">
        <v>50</v>
      </c>
      <c r="D9" s="90">
        <v>216</v>
      </c>
      <c r="E9" s="90">
        <v>46</v>
      </c>
      <c r="F9" s="90">
        <v>13</v>
      </c>
      <c r="G9" s="90">
        <v>854</v>
      </c>
      <c r="H9" s="90">
        <v>148</v>
      </c>
      <c r="I9" s="90"/>
      <c r="J9" s="89">
        <f>ROUND(I9/B9,0)</f>
        <v>0</v>
      </c>
    </row>
    <row r="10" spans="1:10" s="71" customFormat="1" ht="15" customHeight="1" x14ac:dyDescent="0.2">
      <c r="A10" s="70" t="s">
        <v>209</v>
      </c>
      <c r="G10" s="72"/>
      <c r="J10" s="73" t="s">
        <v>201</v>
      </c>
    </row>
    <row r="11" spans="1:10" ht="15" customHeight="1" x14ac:dyDescent="0.2">
      <c r="A11" s="70" t="s">
        <v>210</v>
      </c>
    </row>
    <row r="12" spans="1:10" ht="15" customHeight="1" x14ac:dyDescent="0.2">
      <c r="A12" s="70" t="s">
        <v>211</v>
      </c>
    </row>
    <row r="13" spans="1:10" ht="15" customHeight="1" x14ac:dyDescent="0.2">
      <c r="A13" s="70" t="s">
        <v>216</v>
      </c>
    </row>
    <row r="14" spans="1:10" ht="15" customHeight="1" x14ac:dyDescent="0.2"/>
    <row r="15" spans="1:10" ht="15" customHeight="1" x14ac:dyDescent="0.2"/>
    <row r="16" spans="1:10" ht="15" customHeight="1" x14ac:dyDescent="0.2"/>
    <row r="17" ht="15" customHeight="1" x14ac:dyDescent="0.2"/>
    <row r="18" ht="22.5" customHeight="1" x14ac:dyDescent="0.2"/>
    <row r="19" ht="22.5" customHeight="1" x14ac:dyDescent="0.2"/>
    <row r="20" ht="22.5" customHeight="1" x14ac:dyDescent="0.2"/>
    <row r="21" ht="22.5" customHeight="1" x14ac:dyDescent="0.2"/>
    <row r="22" ht="22.5" customHeight="1" x14ac:dyDescent="0.2"/>
    <row r="23" ht="22.5" customHeight="1" x14ac:dyDescent="0.2"/>
    <row r="24" ht="22.5" customHeight="1" x14ac:dyDescent="0.2"/>
    <row r="25" ht="22.5" customHeight="1" x14ac:dyDescent="0.2"/>
    <row r="26" ht="22.5" customHeight="1" x14ac:dyDescent="0.2"/>
    <row r="27" ht="22.5" customHeight="1" x14ac:dyDescent="0.2"/>
    <row r="28" ht="22.5" customHeight="1" x14ac:dyDescent="0.2"/>
    <row r="29" ht="22.5" customHeight="1" x14ac:dyDescent="0.2"/>
    <row r="30" ht="22.5" customHeight="1" x14ac:dyDescent="0.2"/>
    <row r="31" ht="22.5" customHeight="1" x14ac:dyDescent="0.2"/>
    <row r="32"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sheetData>
  <phoneticPr fontId="21"/>
  <pageMargins left="0.7" right="0.7" top="0.75" bottom="0.75" header="0.3" footer="0.3"/>
  <pageSetup paperSize="9" scale="94"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3"/>
  <sheetViews>
    <sheetView showGridLines="0" view="pageBreakPreview" zoomScaleNormal="100" zoomScaleSheetLayoutView="100" workbookViewId="0"/>
  </sheetViews>
  <sheetFormatPr defaultColWidth="9" defaultRowHeight="10.8" x14ac:dyDescent="0.2"/>
  <cols>
    <col min="1" max="1" width="10.77734375" style="1" customWidth="1"/>
    <col min="2" max="6" width="8.21875" style="2" customWidth="1"/>
    <col min="7" max="7" width="8.21875" style="1" customWidth="1"/>
    <col min="8" max="8" width="8.21875" style="2" customWidth="1"/>
    <col min="9" max="9" width="2.6640625" style="2" customWidth="1"/>
    <col min="10" max="10" width="10.44140625" style="2" customWidth="1"/>
    <col min="11" max="13" width="8.21875" style="2" customWidth="1"/>
    <col min="14" max="14" width="10.21875" style="2" customWidth="1"/>
    <col min="15" max="30" width="12.44140625" style="2" customWidth="1"/>
    <col min="31" max="16384" width="9" style="2"/>
  </cols>
  <sheetData>
    <row r="1" spans="1:13" ht="22.5" customHeight="1" x14ac:dyDescent="0.2">
      <c r="A1" s="12" t="s">
        <v>34</v>
      </c>
    </row>
    <row r="2" spans="1:13" ht="15" customHeight="1" x14ac:dyDescent="0.2">
      <c r="A2" s="13" t="s">
        <v>29</v>
      </c>
      <c r="B2" s="3"/>
      <c r="C2" s="3"/>
      <c r="D2" s="3"/>
      <c r="E2" s="3"/>
      <c r="F2" s="3"/>
      <c r="G2" s="4"/>
      <c r="H2" s="9" t="s">
        <v>32</v>
      </c>
      <c r="I2" s="3"/>
      <c r="J2" s="13" t="s">
        <v>30</v>
      </c>
      <c r="K2" s="3"/>
      <c r="L2" s="3"/>
      <c r="M2" s="9" t="s">
        <v>27</v>
      </c>
    </row>
    <row r="3" spans="1:13" s="1" customFormat="1" ht="48" x14ac:dyDescent="0.2">
      <c r="A3" s="7" t="s">
        <v>13</v>
      </c>
      <c r="B3" s="7" t="s">
        <v>11</v>
      </c>
      <c r="C3" s="7" t="s">
        <v>25</v>
      </c>
      <c r="D3" s="15" t="s">
        <v>24</v>
      </c>
      <c r="E3" s="7" t="s">
        <v>23</v>
      </c>
      <c r="F3" s="8" t="s">
        <v>19</v>
      </c>
      <c r="G3" s="7" t="s">
        <v>18</v>
      </c>
      <c r="H3" s="8" t="s">
        <v>16</v>
      </c>
      <c r="I3" s="4"/>
      <c r="J3" s="7" t="s">
        <v>13</v>
      </c>
      <c r="K3" s="7" t="s">
        <v>11</v>
      </c>
      <c r="L3" s="7" t="s">
        <v>0</v>
      </c>
      <c r="M3" s="7" t="s">
        <v>10</v>
      </c>
    </row>
    <row r="4" spans="1:13" ht="15" customHeight="1" x14ac:dyDescent="0.2">
      <c r="A4" s="7" t="s">
        <v>6</v>
      </c>
      <c r="B4" s="14">
        <v>214</v>
      </c>
      <c r="C4" s="14">
        <v>20</v>
      </c>
      <c r="D4" s="14">
        <v>143</v>
      </c>
      <c r="E4" s="14">
        <v>7</v>
      </c>
      <c r="F4" s="14">
        <v>29</v>
      </c>
      <c r="G4" s="14">
        <v>13</v>
      </c>
      <c r="H4" s="14">
        <v>2</v>
      </c>
      <c r="I4" s="16"/>
      <c r="J4" s="7" t="s">
        <v>6</v>
      </c>
      <c r="K4" s="17">
        <v>199</v>
      </c>
      <c r="L4" s="17">
        <v>195</v>
      </c>
      <c r="M4" s="17">
        <v>4</v>
      </c>
    </row>
    <row r="5" spans="1:13" ht="15" customHeight="1" x14ac:dyDescent="0.2">
      <c r="A5" s="7" t="s">
        <v>7</v>
      </c>
      <c r="B5" s="14">
        <v>214</v>
      </c>
      <c r="C5" s="14">
        <v>19</v>
      </c>
      <c r="D5" s="14">
        <v>142</v>
      </c>
      <c r="E5" s="14">
        <v>9</v>
      </c>
      <c r="F5" s="14">
        <v>28</v>
      </c>
      <c r="G5" s="14">
        <v>13</v>
      </c>
      <c r="H5" s="14">
        <v>3</v>
      </c>
      <c r="J5" s="7" t="s">
        <v>7</v>
      </c>
      <c r="K5" s="14">
        <v>199</v>
      </c>
      <c r="L5" s="14">
        <v>195</v>
      </c>
      <c r="M5" s="14">
        <v>4</v>
      </c>
    </row>
    <row r="6" spans="1:13" ht="15" customHeight="1" x14ac:dyDescent="0.2">
      <c r="A6" s="7" t="s">
        <v>5</v>
      </c>
      <c r="B6" s="14">
        <v>212</v>
      </c>
      <c r="C6" s="14">
        <v>19</v>
      </c>
      <c r="D6" s="14">
        <v>139</v>
      </c>
      <c r="E6" s="14">
        <v>7</v>
      </c>
      <c r="F6" s="14">
        <v>29</v>
      </c>
      <c r="G6" s="14">
        <v>15</v>
      </c>
      <c r="H6" s="14">
        <v>3</v>
      </c>
      <c r="J6" s="7" t="s">
        <v>5</v>
      </c>
      <c r="K6" s="14">
        <v>199</v>
      </c>
      <c r="L6" s="14">
        <v>195</v>
      </c>
      <c r="M6" s="14">
        <v>4</v>
      </c>
    </row>
    <row r="7" spans="1:13" ht="15" customHeight="1" x14ac:dyDescent="0.2">
      <c r="A7" s="7" t="s">
        <v>154</v>
      </c>
      <c r="B7" s="14">
        <v>215</v>
      </c>
      <c r="C7" s="14">
        <v>18</v>
      </c>
      <c r="D7" s="14">
        <v>142</v>
      </c>
      <c r="E7" s="14">
        <v>8</v>
      </c>
      <c r="F7" s="14">
        <v>31</v>
      </c>
      <c r="G7" s="14">
        <v>13</v>
      </c>
      <c r="H7" s="14">
        <v>3</v>
      </c>
      <c r="J7" s="7" t="s">
        <v>154</v>
      </c>
      <c r="K7" s="14">
        <v>199</v>
      </c>
      <c r="L7" s="14">
        <v>195</v>
      </c>
      <c r="M7" s="14">
        <v>4</v>
      </c>
    </row>
    <row r="8" spans="1:13" ht="15" customHeight="1" x14ac:dyDescent="0.2">
      <c r="A8" s="7" t="s">
        <v>179</v>
      </c>
      <c r="B8" s="14">
        <v>211</v>
      </c>
      <c r="C8" s="14">
        <v>18</v>
      </c>
      <c r="D8" s="14">
        <v>137</v>
      </c>
      <c r="E8" s="14">
        <v>8</v>
      </c>
      <c r="F8" s="14">
        <v>32</v>
      </c>
      <c r="G8" s="14">
        <v>13</v>
      </c>
      <c r="H8" s="14">
        <v>3</v>
      </c>
      <c r="J8" s="7" t="s">
        <v>179</v>
      </c>
      <c r="K8" s="14">
        <v>199</v>
      </c>
      <c r="L8" s="14">
        <v>195</v>
      </c>
      <c r="M8" s="14">
        <v>4</v>
      </c>
    </row>
    <row r="9" spans="1:13" ht="15" customHeight="1" x14ac:dyDescent="0.2">
      <c r="J9" s="16"/>
      <c r="K9" s="16"/>
      <c r="L9" s="16"/>
      <c r="M9" s="18" t="s">
        <v>1</v>
      </c>
    </row>
    <row r="10" spans="1:13" ht="22.5" customHeight="1" x14ac:dyDescent="0.2"/>
    <row r="11" spans="1:13" ht="22.5" customHeight="1" x14ac:dyDescent="0.2"/>
    <row r="12" spans="1:13" ht="22.5" customHeight="1" x14ac:dyDescent="0.2"/>
    <row r="13" spans="1:13" ht="22.5" customHeight="1" x14ac:dyDescent="0.2"/>
    <row r="14" spans="1:13" ht="22.5" customHeight="1" x14ac:dyDescent="0.2"/>
    <row r="15" spans="1:13" ht="22.5" customHeight="1" x14ac:dyDescent="0.2"/>
    <row r="16" spans="1:13" ht="22.5" customHeight="1" x14ac:dyDescent="0.2"/>
    <row r="17" ht="22.5" customHeight="1" x14ac:dyDescent="0.2"/>
    <row r="18" ht="22.5" customHeight="1" x14ac:dyDescent="0.2"/>
    <row r="19" ht="22.5" customHeight="1" x14ac:dyDescent="0.2"/>
    <row r="20" ht="22.5" customHeight="1" x14ac:dyDescent="0.2"/>
    <row r="21" ht="22.5" customHeight="1" x14ac:dyDescent="0.2"/>
    <row r="22" ht="22.5" customHeight="1" x14ac:dyDescent="0.2"/>
    <row r="23" ht="22.5" customHeight="1" x14ac:dyDescent="0.2"/>
    <row r="24" ht="22.5" customHeight="1" x14ac:dyDescent="0.2"/>
    <row r="25" ht="22.5" customHeight="1" x14ac:dyDescent="0.2"/>
    <row r="26" ht="22.5" customHeight="1" x14ac:dyDescent="0.2"/>
    <row r="27" ht="22.5" customHeight="1" x14ac:dyDescent="0.2"/>
    <row r="28" ht="22.5" customHeight="1" x14ac:dyDescent="0.2"/>
    <row r="29" ht="22.5" customHeight="1" x14ac:dyDescent="0.2"/>
    <row r="30" ht="22.5" customHeight="1" x14ac:dyDescent="0.2"/>
    <row r="31" ht="22.5" customHeight="1" x14ac:dyDescent="0.2"/>
    <row r="32" ht="22.5" customHeight="1" x14ac:dyDescent="0.2"/>
    <row r="33" ht="22.5" customHeight="1" x14ac:dyDescent="0.2"/>
    <row r="34" ht="22.5" customHeight="1" x14ac:dyDescent="0.2"/>
    <row r="35" ht="22.5" customHeight="1" x14ac:dyDescent="0.2"/>
    <row r="36" ht="22.5" customHeight="1" x14ac:dyDescent="0.2"/>
    <row r="37" ht="22.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row r="45" ht="22.5" customHeight="1" x14ac:dyDescent="0.2"/>
    <row r="46" ht="22.5" customHeight="1" x14ac:dyDescent="0.2"/>
    <row r="47" ht="22.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sheetData>
  <customSheetViews>
    <customSheetView guid="{F147AC4D-8A22-48F2-84D1-6DBCA5780358}" scale="60" showPageBreaks="1" showGridLines="0" view="pageBreakPreview">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1"/>
      <headerFooter alignWithMargins="0"/>
    </customSheetView>
    <customSheetView guid="{2AE08D0A-13DA-D14F-BFF3-0B0F2D7C87F7}"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2"/>
      <headerFooter alignWithMargins="0"/>
    </customSheetView>
    <customSheetView guid="{92BA284C-17D7-5B4E-9144-47BFD09BC2B9}" showPageBreaks="1" showGridLines="0">
      <pageMargins left="0.78740157480314965" right="0.78740157480314965" top="0.59055118110236227" bottom="0.59055118110236227" header="0.51181102362204722" footer="0.51181102362204722"/>
      <pageSetup paperSize="9" fitToHeight="0" orientation="landscape" horizontalDpi="200" verticalDpi="200" r:id="rId3"/>
      <headerFooter alignWithMargins="0"/>
    </customSheetView>
    <customSheetView guid="{789B7F71-4824-44EB-BCD5-AD8B1A7C79EE}" showPageBreaks="1" showGridLines="0">
      <pageMargins left="0.78740157480314965" right="0.78740157480314965" top="0.59055118110236227" bottom="0.59055118110236227" header="0.51181102362204722" footer="0.51181102362204722"/>
      <pageSetup paperSize="9" fitToHeight="0" orientation="landscape" horizontalDpi="200" verticalDpi="200" r:id="rId4"/>
      <headerFooter alignWithMargins="0"/>
    </customSheetView>
    <customSheetView guid="{CD2C9220-2CC4-E94F-A692-3E0BCEBF9DB6}" showPageBreaks="1"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5"/>
      <headerFooter alignWithMargins="0"/>
    </customSheetView>
    <customSheetView guid="{F5901B06-D806-6541-96CC-AE021456147C}"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6"/>
      <headerFooter alignWithMargins="0"/>
    </customSheetView>
    <customSheetView guid="{ADAE254D-8F9C-421E-9CBB-854BCCB7B70A}" showPageBreaks="1" showGridLines="0" printArea="1" view="pageBreakPreview">
      <selection activeCell="L8" sqref="L8"/>
      <pageMargins left="0.7" right="0.7" top="0.75" bottom="0.75" header="0.3" footer="0.3"/>
      <pageSetup paperSize="9" fitToHeight="0" orientation="landscape" horizontalDpi="200" verticalDpi="200" r:id="rId7"/>
      <headerFooter alignWithMargins="0"/>
    </customSheetView>
    <customSheetView guid="{398B8166-F2C3-5C4F-98EC-8B2990D79699}" showPageBreaks="1"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8"/>
      <headerFooter alignWithMargins="0"/>
    </customSheetView>
    <customSheetView guid="{5180372A-7417-C240-91B5-A3D6AB694599}" showPageBreaks="1"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9"/>
      <headerFooter alignWithMargins="0"/>
    </customSheetView>
    <customSheetView guid="{4F13BACB-5AD9-B540-B80C-917BFB93F4EA}"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10"/>
      <headerFooter alignWithMargins="0"/>
    </customSheetView>
    <customSheetView guid="{0F98500C-0B83-42F4-AD78-78016596D747}" showGridLines="0">
      <selection activeCell="H16" sqref="H16"/>
      <pageMargins left="0.78740157480314965" right="0.78740157480314965" top="0.59055118110236227" bottom="0.59055118110236227" header="0.51181102362204722" footer="0.51181102362204722"/>
      <pageSetup paperSize="9" fitToHeight="0" orientation="landscape" horizontalDpi="200" verticalDpi="200" r:id="rId11"/>
      <headerFooter alignWithMargins="0"/>
    </customSheetView>
  </customSheetViews>
  <phoneticPr fontId="6"/>
  <pageMargins left="0.78740157480314965" right="0.78740157480314965" top="0.59055118110236227" bottom="0.59055118110236227" header="0.51181102362204722" footer="0.51181102362204722"/>
  <pageSetup paperSize="9" fitToHeight="0" orientation="landscape" horizontalDpi="200" verticalDpi="200" r:id="rId1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5"/>
  <sheetViews>
    <sheetView showGridLines="0" view="pageBreakPreview" zoomScaleNormal="100" zoomScaleSheetLayoutView="100" workbookViewId="0"/>
  </sheetViews>
  <sheetFormatPr defaultColWidth="9" defaultRowHeight="10.8" x14ac:dyDescent="0.2"/>
  <cols>
    <col min="1" max="1" width="2.109375" style="2" customWidth="1"/>
    <col min="2" max="2" width="14.88671875" style="1" bestFit="1" customWidth="1"/>
    <col min="3" max="12" width="10.33203125" style="2" customWidth="1"/>
    <col min="13" max="27" width="12.44140625" style="2" customWidth="1"/>
    <col min="28" max="16384" width="9" style="2"/>
  </cols>
  <sheetData>
    <row r="1" spans="1:12" ht="14.25" customHeight="1" x14ac:dyDescent="0.2">
      <c r="A1" s="13" t="s">
        <v>63</v>
      </c>
      <c r="B1" s="4"/>
      <c r="C1" s="3"/>
      <c r="D1" s="9"/>
      <c r="E1" s="3"/>
      <c r="F1" s="9"/>
      <c r="G1" s="3"/>
      <c r="H1" s="9"/>
      <c r="I1" s="3"/>
      <c r="J1" s="9"/>
      <c r="K1" s="3"/>
      <c r="L1" s="9" t="s">
        <v>53</v>
      </c>
    </row>
    <row r="2" spans="1:12" ht="14.25" customHeight="1" x14ac:dyDescent="0.2">
      <c r="A2" s="99" t="s">
        <v>13</v>
      </c>
      <c r="B2" s="103"/>
      <c r="C2" s="99" t="s">
        <v>2</v>
      </c>
      <c r="D2" s="100"/>
      <c r="E2" s="99" t="s">
        <v>6</v>
      </c>
      <c r="F2" s="100"/>
      <c r="G2" s="99" t="s">
        <v>7</v>
      </c>
      <c r="H2" s="100"/>
      <c r="I2" s="99" t="s">
        <v>5</v>
      </c>
      <c r="J2" s="100"/>
      <c r="K2" s="99" t="s">
        <v>154</v>
      </c>
      <c r="L2" s="100"/>
    </row>
    <row r="3" spans="1:12" s="1" customFormat="1" ht="14.25" customHeight="1" x14ac:dyDescent="0.2">
      <c r="A3" s="99"/>
      <c r="B3" s="103"/>
      <c r="C3" s="7" t="s">
        <v>44</v>
      </c>
      <c r="D3" s="7" t="s">
        <v>43</v>
      </c>
      <c r="E3" s="7" t="s">
        <v>44</v>
      </c>
      <c r="F3" s="7" t="s">
        <v>43</v>
      </c>
      <c r="G3" s="7" t="s">
        <v>44</v>
      </c>
      <c r="H3" s="7" t="s">
        <v>43</v>
      </c>
      <c r="I3" s="7" t="s">
        <v>44</v>
      </c>
      <c r="J3" s="7" t="s">
        <v>43</v>
      </c>
      <c r="K3" s="7" t="s">
        <v>44</v>
      </c>
      <c r="L3" s="7" t="s">
        <v>43</v>
      </c>
    </row>
    <row r="4" spans="1:12" ht="14.25" customHeight="1" x14ac:dyDescent="0.2">
      <c r="A4" s="101" t="s">
        <v>62</v>
      </c>
      <c r="B4" s="102"/>
      <c r="C4" s="23">
        <v>47282</v>
      </c>
      <c r="D4" s="24">
        <v>129.5</v>
      </c>
      <c r="E4" s="23">
        <v>52283</v>
      </c>
      <c r="F4" s="24">
        <v>143.19999999999999</v>
      </c>
      <c r="G4" s="23">
        <v>48853</v>
      </c>
      <c r="H4" s="24">
        <v>133.80000000000001</v>
      </c>
      <c r="I4" s="23">
        <v>50373</v>
      </c>
      <c r="J4" s="24">
        <v>137.6</v>
      </c>
      <c r="K4" s="23">
        <v>52174</v>
      </c>
      <c r="L4" s="24">
        <v>142.9</v>
      </c>
    </row>
    <row r="5" spans="1:12" ht="14.25" customHeight="1" x14ac:dyDescent="0.2">
      <c r="A5" s="19"/>
      <c r="B5" s="20" t="s">
        <v>50</v>
      </c>
      <c r="C5" s="23">
        <v>22826</v>
      </c>
      <c r="D5" s="24">
        <v>62.5</v>
      </c>
      <c r="E5" s="23">
        <f>13457+11380</f>
        <v>24837</v>
      </c>
      <c r="F5" s="24">
        <v>68</v>
      </c>
      <c r="G5" s="23">
        <f>8510+13127</f>
        <v>21637</v>
      </c>
      <c r="H5" s="24">
        <v>59.3</v>
      </c>
      <c r="I5" s="23">
        <f>10156+13079</f>
        <v>23235</v>
      </c>
      <c r="J5" s="24">
        <v>63.4</v>
      </c>
      <c r="K5" s="23">
        <v>23595</v>
      </c>
      <c r="L5" s="24">
        <v>64.7</v>
      </c>
    </row>
    <row r="6" spans="1:12" ht="14.25" customHeight="1" x14ac:dyDescent="0.2">
      <c r="A6" s="19"/>
      <c r="B6" s="20" t="s">
        <v>59</v>
      </c>
      <c r="C6" s="23">
        <v>6698</v>
      </c>
      <c r="D6" s="24">
        <v>18.399999999999999</v>
      </c>
      <c r="E6" s="23">
        <v>8387</v>
      </c>
      <c r="F6" s="24">
        <v>23</v>
      </c>
      <c r="G6" s="23">
        <v>8166</v>
      </c>
      <c r="H6" s="24">
        <v>22.4</v>
      </c>
      <c r="I6" s="23">
        <v>7818</v>
      </c>
      <c r="J6" s="24">
        <v>21.4</v>
      </c>
      <c r="K6" s="23">
        <v>9915</v>
      </c>
      <c r="L6" s="24">
        <v>27.2</v>
      </c>
    </row>
    <row r="7" spans="1:12" ht="14.25" customHeight="1" x14ac:dyDescent="0.2">
      <c r="A7" s="19"/>
      <c r="B7" s="20" t="s">
        <v>41</v>
      </c>
      <c r="C7" s="23">
        <v>14643</v>
      </c>
      <c r="D7" s="24">
        <v>40.1</v>
      </c>
      <c r="E7" s="23">
        <v>16049</v>
      </c>
      <c r="F7" s="24">
        <v>44</v>
      </c>
      <c r="G7" s="23">
        <v>16289</v>
      </c>
      <c r="H7" s="24">
        <v>44.6</v>
      </c>
      <c r="I7" s="23">
        <v>16193</v>
      </c>
      <c r="J7" s="24">
        <v>44.2</v>
      </c>
      <c r="K7" s="23">
        <v>15458</v>
      </c>
      <c r="L7" s="24">
        <v>42.4</v>
      </c>
    </row>
    <row r="8" spans="1:12" ht="14.25" customHeight="1" x14ac:dyDescent="0.2">
      <c r="A8" s="19"/>
      <c r="B8" s="20" t="s">
        <v>56</v>
      </c>
      <c r="C8" s="11" t="s">
        <v>35</v>
      </c>
      <c r="D8" s="11" t="s">
        <v>35</v>
      </c>
      <c r="E8" s="11" t="s">
        <v>35</v>
      </c>
      <c r="F8" s="25" t="s">
        <v>35</v>
      </c>
      <c r="G8" s="11" t="s">
        <v>35</v>
      </c>
      <c r="H8" s="25" t="s">
        <v>35</v>
      </c>
      <c r="I8" s="11" t="s">
        <v>35</v>
      </c>
      <c r="J8" s="25" t="s">
        <v>35</v>
      </c>
      <c r="K8" s="11" t="s">
        <v>35</v>
      </c>
      <c r="L8" s="25" t="s">
        <v>35</v>
      </c>
    </row>
    <row r="9" spans="1:12" ht="14.25" customHeight="1" x14ac:dyDescent="0.2">
      <c r="A9" s="19"/>
      <c r="B9" s="20" t="s">
        <v>54</v>
      </c>
      <c r="C9" s="23">
        <v>323</v>
      </c>
      <c r="D9" s="24">
        <v>0.9</v>
      </c>
      <c r="E9" s="23">
        <v>356</v>
      </c>
      <c r="F9" s="24">
        <v>1</v>
      </c>
      <c r="G9" s="23">
        <v>298</v>
      </c>
      <c r="H9" s="24">
        <v>0.8</v>
      </c>
      <c r="I9" s="23">
        <v>288</v>
      </c>
      <c r="J9" s="24">
        <v>0.8</v>
      </c>
      <c r="K9" s="23">
        <v>333</v>
      </c>
      <c r="L9" s="24">
        <v>0.9</v>
      </c>
    </row>
    <row r="10" spans="1:12" ht="14.25" customHeight="1" x14ac:dyDescent="0.2">
      <c r="A10" s="19"/>
      <c r="B10" s="20" t="s">
        <v>52</v>
      </c>
      <c r="C10" s="11" t="s">
        <v>35</v>
      </c>
      <c r="D10" s="11" t="s">
        <v>35</v>
      </c>
      <c r="E10" s="11" t="s">
        <v>35</v>
      </c>
      <c r="F10" s="25" t="s">
        <v>35</v>
      </c>
      <c r="G10" s="11" t="s">
        <v>35</v>
      </c>
      <c r="H10" s="25" t="s">
        <v>35</v>
      </c>
      <c r="I10" s="11" t="s">
        <v>35</v>
      </c>
      <c r="J10" s="25" t="s">
        <v>35</v>
      </c>
      <c r="K10" s="11" t="s">
        <v>35</v>
      </c>
      <c r="L10" s="25" t="s">
        <v>35</v>
      </c>
    </row>
    <row r="11" spans="1:12" ht="14.25" customHeight="1" x14ac:dyDescent="0.2">
      <c r="A11" s="19"/>
      <c r="B11" s="20" t="s">
        <v>48</v>
      </c>
      <c r="C11" s="23">
        <v>1705</v>
      </c>
      <c r="D11" s="24">
        <v>4.7</v>
      </c>
      <c r="E11" s="23">
        <v>1798</v>
      </c>
      <c r="F11" s="24">
        <v>4.9000000000000004</v>
      </c>
      <c r="G11" s="23">
        <v>1619</v>
      </c>
      <c r="H11" s="24">
        <v>4.4000000000000004</v>
      </c>
      <c r="I11" s="23">
        <v>1870</v>
      </c>
      <c r="J11" s="24">
        <v>5.0999999999999996</v>
      </c>
      <c r="K11" s="23">
        <v>2167</v>
      </c>
      <c r="L11" s="24">
        <v>5.9</v>
      </c>
    </row>
    <row r="12" spans="1:12" ht="14.25" customHeight="1" x14ac:dyDescent="0.2">
      <c r="A12" s="19"/>
      <c r="B12" s="20" t="s">
        <v>47</v>
      </c>
      <c r="C12" s="23">
        <v>126</v>
      </c>
      <c r="D12" s="24">
        <v>0.3</v>
      </c>
      <c r="E12" s="23">
        <v>85</v>
      </c>
      <c r="F12" s="24">
        <v>0.2</v>
      </c>
      <c r="G12" s="23">
        <v>73</v>
      </c>
      <c r="H12" s="24">
        <v>0.2</v>
      </c>
      <c r="I12" s="23">
        <v>213</v>
      </c>
      <c r="J12" s="24">
        <v>0.6</v>
      </c>
      <c r="K12" s="23">
        <v>246</v>
      </c>
      <c r="L12" s="24">
        <v>0.7</v>
      </c>
    </row>
    <row r="13" spans="1:12" ht="14.25" customHeight="1" x14ac:dyDescent="0.2">
      <c r="A13" s="19"/>
      <c r="B13" s="20" t="s">
        <v>45</v>
      </c>
      <c r="C13" s="11" t="s">
        <v>35</v>
      </c>
      <c r="D13" s="11" t="s">
        <v>35</v>
      </c>
      <c r="E13" s="11" t="s">
        <v>35</v>
      </c>
      <c r="F13" s="25" t="s">
        <v>35</v>
      </c>
      <c r="G13" s="11" t="s">
        <v>35</v>
      </c>
      <c r="H13" s="25" t="s">
        <v>35</v>
      </c>
      <c r="I13" s="11" t="s">
        <v>35</v>
      </c>
      <c r="J13" s="25" t="s">
        <v>35</v>
      </c>
      <c r="K13" s="11" t="s">
        <v>35</v>
      </c>
      <c r="L13" s="25" t="s">
        <v>35</v>
      </c>
    </row>
    <row r="14" spans="1:12" ht="14.25" customHeight="1" x14ac:dyDescent="0.2">
      <c r="A14" s="19"/>
      <c r="B14" s="20" t="s">
        <v>22</v>
      </c>
      <c r="C14" s="23">
        <v>848</v>
      </c>
      <c r="D14" s="24">
        <v>2.2999999999999998</v>
      </c>
      <c r="E14" s="23">
        <v>665</v>
      </c>
      <c r="F14" s="24">
        <v>1.8</v>
      </c>
      <c r="G14" s="23">
        <v>619</v>
      </c>
      <c r="H14" s="24">
        <v>1.7</v>
      </c>
      <c r="I14" s="23">
        <v>597</v>
      </c>
      <c r="J14" s="24">
        <v>1.6</v>
      </c>
      <c r="K14" s="23">
        <v>389</v>
      </c>
      <c r="L14" s="24">
        <v>1.1000000000000001</v>
      </c>
    </row>
    <row r="15" spans="1:12" ht="14.25" customHeight="1" x14ac:dyDescent="0.2">
      <c r="A15" s="19"/>
      <c r="B15" s="20" t="s">
        <v>42</v>
      </c>
      <c r="C15" s="23">
        <v>113</v>
      </c>
      <c r="D15" s="24">
        <v>0.3</v>
      </c>
      <c r="E15" s="23">
        <v>106</v>
      </c>
      <c r="F15" s="24">
        <v>0.3</v>
      </c>
      <c r="G15" s="23">
        <v>152</v>
      </c>
      <c r="H15" s="24">
        <v>0.4</v>
      </c>
      <c r="I15" s="23">
        <v>159</v>
      </c>
      <c r="J15" s="24">
        <v>0.4</v>
      </c>
      <c r="K15" s="23">
        <v>71</v>
      </c>
      <c r="L15" s="24">
        <v>0.2</v>
      </c>
    </row>
    <row r="16" spans="1:12" ht="14.25" customHeight="1" x14ac:dyDescent="0.2">
      <c r="A16" s="19"/>
      <c r="B16" s="20" t="s">
        <v>39</v>
      </c>
      <c r="C16" s="11" t="s">
        <v>35</v>
      </c>
      <c r="D16" s="11" t="s">
        <v>35</v>
      </c>
      <c r="E16" s="11" t="s">
        <v>35</v>
      </c>
      <c r="F16" s="25" t="s">
        <v>35</v>
      </c>
      <c r="G16" s="11" t="s">
        <v>35</v>
      </c>
      <c r="H16" s="25" t="s">
        <v>35</v>
      </c>
      <c r="I16" s="11" t="s">
        <v>35</v>
      </c>
      <c r="J16" s="25" t="s">
        <v>35</v>
      </c>
      <c r="K16" s="11" t="s">
        <v>35</v>
      </c>
      <c r="L16" s="25" t="s">
        <v>35</v>
      </c>
    </row>
    <row r="17" spans="1:12" ht="14.25" customHeight="1" x14ac:dyDescent="0.2">
      <c r="A17" s="19"/>
      <c r="B17" s="20" t="s">
        <v>38</v>
      </c>
      <c r="C17" s="11" t="s">
        <v>35</v>
      </c>
      <c r="D17" s="11" t="s">
        <v>35</v>
      </c>
      <c r="E17" s="11" t="s">
        <v>35</v>
      </c>
      <c r="F17" s="25" t="s">
        <v>35</v>
      </c>
      <c r="G17" s="11" t="s">
        <v>35</v>
      </c>
      <c r="H17" s="25" t="s">
        <v>35</v>
      </c>
      <c r="I17" s="11" t="s">
        <v>35</v>
      </c>
      <c r="J17" s="25" t="s">
        <v>35</v>
      </c>
      <c r="K17" s="11" t="s">
        <v>35</v>
      </c>
      <c r="L17" s="25" t="s">
        <v>35</v>
      </c>
    </row>
    <row r="18" spans="1:12" ht="14.25" customHeight="1" x14ac:dyDescent="0.2">
      <c r="A18" s="6" t="s">
        <v>8</v>
      </c>
      <c r="B18" s="3"/>
      <c r="C18" s="3"/>
      <c r="D18" s="9"/>
      <c r="E18" s="3"/>
      <c r="F18" s="9"/>
      <c r="G18" s="3"/>
      <c r="H18" s="9"/>
      <c r="I18" s="3"/>
      <c r="J18" s="9"/>
      <c r="K18" s="3"/>
      <c r="L18" s="9" t="s">
        <v>1</v>
      </c>
    </row>
    <row r="19" spans="1:12" ht="14.25" customHeight="1" x14ac:dyDescent="0.2">
      <c r="A19" s="6"/>
      <c r="B19" s="3"/>
      <c r="C19" s="3"/>
      <c r="D19" s="3"/>
      <c r="E19" s="3"/>
      <c r="F19" s="3"/>
      <c r="G19" s="3"/>
      <c r="H19" s="3"/>
      <c r="I19" s="3"/>
      <c r="J19" s="3"/>
      <c r="K19" s="3"/>
      <c r="L19" s="3"/>
    </row>
    <row r="20" spans="1:12" ht="15" customHeight="1" x14ac:dyDescent="0.2"/>
    <row r="21" spans="1:12" ht="15" customHeight="1" x14ac:dyDescent="0.2"/>
    <row r="22" spans="1:12" ht="15" customHeight="1" x14ac:dyDescent="0.2">
      <c r="B22" s="21"/>
      <c r="C22" s="22"/>
      <c r="E22" s="22"/>
      <c r="G22" s="22"/>
      <c r="I22" s="22"/>
      <c r="K22" s="22"/>
    </row>
    <row r="23" spans="1:12" ht="15" customHeight="1" x14ac:dyDescent="0.2">
      <c r="B23" s="22"/>
      <c r="C23" s="22"/>
      <c r="E23" s="22"/>
      <c r="G23" s="22"/>
      <c r="I23" s="22"/>
      <c r="K23" s="22"/>
    </row>
    <row r="24" spans="1:12" ht="15" customHeight="1" x14ac:dyDescent="0.2">
      <c r="B24" s="22"/>
      <c r="C24" s="22"/>
      <c r="E24" s="22"/>
      <c r="G24" s="22"/>
      <c r="I24" s="22"/>
      <c r="K24" s="22"/>
    </row>
    <row r="25" spans="1:12" ht="15" customHeight="1" x14ac:dyDescent="0.2">
      <c r="B25" s="22"/>
      <c r="C25" s="22"/>
      <c r="E25" s="22"/>
      <c r="G25" s="22"/>
      <c r="I25" s="22"/>
      <c r="K25" s="22"/>
    </row>
    <row r="26" spans="1:12" ht="15" customHeight="1" x14ac:dyDescent="0.2">
      <c r="B26" s="22"/>
      <c r="C26" s="22"/>
      <c r="E26" s="22"/>
      <c r="G26" s="22"/>
      <c r="I26" s="22"/>
      <c r="K26" s="22"/>
    </row>
    <row r="27" spans="1:12" ht="15" customHeight="1" x14ac:dyDescent="0.2"/>
    <row r="28" spans="1:12" ht="15" customHeight="1" x14ac:dyDescent="0.2"/>
    <row r="29" spans="1:12" ht="15" customHeight="1" x14ac:dyDescent="0.2"/>
    <row r="30" spans="1:12" ht="15" customHeight="1" x14ac:dyDescent="0.2"/>
    <row r="31" spans="1:12" ht="15" customHeight="1" x14ac:dyDescent="0.2"/>
    <row r="32" spans="1:12" ht="15" customHeight="1" x14ac:dyDescent="0.2"/>
    <row r="33" ht="15" customHeight="1" x14ac:dyDescent="0.2"/>
    <row r="34" ht="15" customHeight="1" x14ac:dyDescent="0.2"/>
    <row r="35" ht="15" customHeight="1" x14ac:dyDescent="0.2"/>
    <row r="36" ht="1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22.5" customHeight="1" x14ac:dyDescent="0.2"/>
    <row r="54" ht="22.5" customHeight="1" x14ac:dyDescent="0.2"/>
    <row r="55" ht="22.5" customHeight="1" x14ac:dyDescent="0.2"/>
  </sheetData>
  <customSheetViews>
    <customSheetView guid="{F147AC4D-8A22-48F2-84D1-6DBCA5780358}" scale="60" showPageBreaks="1" showGridLines="0" fitToPage="1" view="pageBreakPreview">
      <selection activeCell="L15" sqref="L15"/>
      <pageMargins left="0.78740157480314965" right="0.78740157480314965" top="0.59055118110236227" bottom="0.59055118110236227" header="0.51181102362204722" footer="0.51181102362204722"/>
      <pageSetup paperSize="9" orientation="landscape" horizontalDpi="200" verticalDpi="200" r:id="rId1"/>
      <headerFooter alignWithMargins="0"/>
    </customSheetView>
    <customSheetView guid="{2AE08D0A-13DA-D14F-BFF3-0B0F2D7C87F7}"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2"/>
      <headerFooter alignWithMargins="0"/>
    </customSheetView>
    <customSheetView guid="{92BA284C-17D7-5B4E-9144-47BFD09BC2B9}" showPageBreaks="1"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3"/>
      <headerFooter alignWithMargins="0"/>
    </customSheetView>
    <customSheetView guid="{789B7F71-4824-44EB-BCD5-AD8B1A7C79EE}" showPageBreaks="1"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4"/>
      <headerFooter alignWithMargins="0"/>
    </customSheetView>
    <customSheetView guid="{CD2C9220-2CC4-E94F-A692-3E0BCEBF9DB6}" showPageBreaks="1"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5"/>
      <headerFooter alignWithMargins="0"/>
    </customSheetView>
    <customSheetView guid="{F5901B06-D806-6541-96CC-AE021456147C}"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6"/>
      <headerFooter alignWithMargins="0"/>
    </customSheetView>
    <customSheetView guid="{ADAE254D-8F9C-421E-9CBB-854BCCB7B70A}" showPageBreaks="1" showGridLines="0" fitToPage="1" view="pageBreakPreview">
      <selection activeCell="G2" sqref="G2:H2"/>
      <pageMargins left="0.7" right="0.7" top="0.75" bottom="0.75" header="0.3" footer="0.3"/>
      <pageSetup paperSize="9" orientation="landscape" horizontalDpi="200" verticalDpi="200" r:id="rId7"/>
      <headerFooter alignWithMargins="0"/>
    </customSheetView>
    <customSheetView guid="{398B8166-F2C3-5C4F-98EC-8B2990D79699}" showPageBreaks="1"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8"/>
      <headerFooter alignWithMargins="0"/>
    </customSheetView>
    <customSheetView guid="{5180372A-7417-C240-91B5-A3D6AB694599}" showPageBreaks="1"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9"/>
      <headerFooter alignWithMargins="0"/>
    </customSheetView>
    <customSheetView guid="{4F13BACB-5AD9-B540-B80C-917BFB93F4EA}"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10"/>
      <headerFooter alignWithMargins="0"/>
    </customSheetView>
    <customSheetView guid="{0F98500C-0B83-42F4-AD78-78016596D747}" showGridLines="0" fitToPage="1">
      <selection activeCell="L15" sqref="L15"/>
      <pageMargins left="0.78740157480314965" right="0.78740157480314965" top="0.59055118110236227" bottom="0.59055118110236227" header="0.51181102362204722" footer="0.51181102362204722"/>
      <pageSetup paperSize="9" orientation="landscape" horizontalDpi="200" verticalDpi="200" r:id="rId11"/>
      <headerFooter alignWithMargins="0"/>
    </customSheetView>
  </customSheetViews>
  <mergeCells count="7">
    <mergeCell ref="I2:J2"/>
    <mergeCell ref="K2:L2"/>
    <mergeCell ref="A4:B4"/>
    <mergeCell ref="A2:B3"/>
    <mergeCell ref="C2:D2"/>
    <mergeCell ref="E2:F2"/>
    <mergeCell ref="G2:H2"/>
  </mergeCells>
  <phoneticPr fontId="6"/>
  <pageMargins left="0.78740157480314965" right="0.78740157480314965" top="0.59055118110236227" bottom="0.59055118110236227" header="0.51181102362204722" footer="0.51181102362204722"/>
  <pageSetup paperSize="9" orientation="landscape" horizontalDpi="200" verticalDpi="200" r:id="rId1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9"/>
  <sheetViews>
    <sheetView showGridLines="0" view="pageBreakPreview" zoomScaleNormal="100" zoomScaleSheetLayoutView="100" workbookViewId="0"/>
  </sheetViews>
  <sheetFormatPr defaultColWidth="9" defaultRowHeight="10.8" x14ac:dyDescent="0.2"/>
  <cols>
    <col min="1" max="1" width="1.77734375" style="2" customWidth="1"/>
    <col min="2" max="2" width="14.88671875" style="1" bestFit="1" customWidth="1"/>
    <col min="3" max="12" width="10.44140625" style="2" customWidth="1"/>
    <col min="13" max="15" width="13.109375" style="2" customWidth="1"/>
    <col min="16" max="16384" width="9" style="2"/>
  </cols>
  <sheetData>
    <row r="1" spans="1:14" ht="18.75" customHeight="1" x14ac:dyDescent="0.2">
      <c r="A1" s="13" t="s">
        <v>66</v>
      </c>
      <c r="B1" s="4"/>
      <c r="C1" s="3"/>
      <c r="D1" s="9"/>
      <c r="E1" s="3"/>
      <c r="F1" s="9"/>
      <c r="G1" s="3"/>
      <c r="H1" s="9"/>
      <c r="I1" s="3"/>
      <c r="J1" s="9"/>
      <c r="K1" s="3"/>
      <c r="L1" s="9" t="s">
        <v>53</v>
      </c>
    </row>
    <row r="2" spans="1:14" ht="15" customHeight="1" x14ac:dyDescent="0.2">
      <c r="A2" s="99" t="s">
        <v>13</v>
      </c>
      <c r="B2" s="103"/>
      <c r="C2" s="99" t="s">
        <v>2</v>
      </c>
      <c r="D2" s="100"/>
      <c r="E2" s="99" t="s">
        <v>6</v>
      </c>
      <c r="F2" s="100"/>
      <c r="G2" s="99" t="s">
        <v>7</v>
      </c>
      <c r="H2" s="100"/>
      <c r="I2" s="99" t="s">
        <v>5</v>
      </c>
      <c r="J2" s="100"/>
      <c r="K2" s="99" t="s">
        <v>154</v>
      </c>
      <c r="L2" s="100"/>
    </row>
    <row r="3" spans="1:14" ht="15" customHeight="1" x14ac:dyDescent="0.2">
      <c r="A3" s="99"/>
      <c r="B3" s="103"/>
      <c r="C3" s="7" t="s">
        <v>44</v>
      </c>
      <c r="D3" s="7" t="s">
        <v>43</v>
      </c>
      <c r="E3" s="7" t="s">
        <v>44</v>
      </c>
      <c r="F3" s="7" t="s">
        <v>43</v>
      </c>
      <c r="G3" s="7" t="s">
        <v>44</v>
      </c>
      <c r="H3" s="7" t="s">
        <v>43</v>
      </c>
      <c r="I3" s="7" t="s">
        <v>44</v>
      </c>
      <c r="J3" s="7" t="s">
        <v>43</v>
      </c>
      <c r="K3" s="7" t="s">
        <v>44</v>
      </c>
      <c r="L3" s="7" t="s">
        <v>43</v>
      </c>
    </row>
    <row r="4" spans="1:14" s="1" customFormat="1" ht="15" customHeight="1" x14ac:dyDescent="0.2">
      <c r="A4" s="101" t="s">
        <v>62</v>
      </c>
      <c r="B4" s="104"/>
      <c r="C4" s="23">
        <v>82466</v>
      </c>
      <c r="D4" s="24">
        <v>339.4</v>
      </c>
      <c r="E4" s="23">
        <v>86205</v>
      </c>
      <c r="F4" s="24">
        <v>356.2</v>
      </c>
      <c r="G4" s="23">
        <v>83421</v>
      </c>
      <c r="H4" s="24">
        <v>344.7</v>
      </c>
      <c r="I4" s="23">
        <v>81228</v>
      </c>
      <c r="J4" s="24">
        <v>334.3</v>
      </c>
      <c r="K4" s="23">
        <v>79103</v>
      </c>
      <c r="L4" s="24">
        <v>325.5</v>
      </c>
    </row>
    <row r="5" spans="1:14" ht="15" customHeight="1" x14ac:dyDescent="0.2">
      <c r="A5" s="19"/>
      <c r="B5" s="27" t="s">
        <v>50</v>
      </c>
      <c r="C5" s="23">
        <v>30964</v>
      </c>
      <c r="D5" s="24">
        <v>127.5</v>
      </c>
      <c r="E5" s="23">
        <f>17539+15187</f>
        <v>32726</v>
      </c>
      <c r="F5" s="24">
        <v>135.19999999999999</v>
      </c>
      <c r="G5" s="23">
        <f>16144+15264</f>
        <v>31408</v>
      </c>
      <c r="H5" s="24">
        <v>129.80000000000001</v>
      </c>
      <c r="I5" s="23">
        <f>15689+15025</f>
        <v>30714</v>
      </c>
      <c r="J5" s="24">
        <v>126.4</v>
      </c>
      <c r="K5" s="23">
        <v>29623</v>
      </c>
      <c r="L5" s="24">
        <v>121.9</v>
      </c>
      <c r="M5" s="1"/>
      <c r="N5" s="1"/>
    </row>
    <row r="6" spans="1:14" ht="15" customHeight="1" x14ac:dyDescent="0.2">
      <c r="A6" s="19"/>
      <c r="B6" s="27" t="s">
        <v>59</v>
      </c>
      <c r="C6" s="23">
        <v>5452</v>
      </c>
      <c r="D6" s="24">
        <v>22.4</v>
      </c>
      <c r="E6" s="23">
        <v>6222</v>
      </c>
      <c r="F6" s="24">
        <v>25.7</v>
      </c>
      <c r="G6" s="23">
        <v>7080</v>
      </c>
      <c r="H6" s="24">
        <v>29.3</v>
      </c>
      <c r="I6" s="23">
        <v>6314</v>
      </c>
      <c r="J6" s="24">
        <v>26</v>
      </c>
      <c r="K6" s="23">
        <v>6336</v>
      </c>
      <c r="L6" s="24">
        <v>26.1</v>
      </c>
      <c r="M6" s="1"/>
      <c r="N6" s="1"/>
    </row>
    <row r="7" spans="1:14" ht="15" customHeight="1" x14ac:dyDescent="0.2">
      <c r="A7" s="19"/>
      <c r="B7" s="27" t="s">
        <v>41</v>
      </c>
      <c r="C7" s="23">
        <v>14188</v>
      </c>
      <c r="D7" s="24">
        <v>58.4</v>
      </c>
      <c r="E7" s="23">
        <v>13621</v>
      </c>
      <c r="F7" s="24">
        <v>56.3</v>
      </c>
      <c r="G7" s="23">
        <v>13195</v>
      </c>
      <c r="H7" s="24">
        <v>54.5</v>
      </c>
      <c r="I7" s="23">
        <v>12773</v>
      </c>
      <c r="J7" s="24">
        <v>52.6</v>
      </c>
      <c r="K7" s="23">
        <v>12327</v>
      </c>
      <c r="L7" s="24">
        <v>50.7</v>
      </c>
      <c r="M7" s="1"/>
      <c r="N7" s="1"/>
    </row>
    <row r="8" spans="1:14" ht="15" customHeight="1" x14ac:dyDescent="0.2">
      <c r="A8" s="19"/>
      <c r="B8" s="27" t="s">
        <v>56</v>
      </c>
      <c r="C8" s="23">
        <v>1558</v>
      </c>
      <c r="D8" s="24">
        <v>6.4</v>
      </c>
      <c r="E8" s="23">
        <v>2285</v>
      </c>
      <c r="F8" s="24">
        <v>9.4</v>
      </c>
      <c r="G8" s="23">
        <v>2907</v>
      </c>
      <c r="H8" s="24">
        <v>12</v>
      </c>
      <c r="I8" s="23">
        <v>4012</v>
      </c>
      <c r="J8" s="24">
        <v>16.5</v>
      </c>
      <c r="K8" s="23">
        <v>3617</v>
      </c>
      <c r="L8" s="24">
        <v>14.9</v>
      </c>
      <c r="M8" s="1"/>
      <c r="N8" s="1"/>
    </row>
    <row r="9" spans="1:14" ht="15" customHeight="1" x14ac:dyDescent="0.2">
      <c r="A9" s="19"/>
      <c r="B9" s="27" t="s">
        <v>54</v>
      </c>
      <c r="C9" s="23">
        <v>4335</v>
      </c>
      <c r="D9" s="24">
        <v>17.8</v>
      </c>
      <c r="E9" s="23">
        <v>4812</v>
      </c>
      <c r="F9" s="24">
        <v>19.899999999999999</v>
      </c>
      <c r="G9" s="23">
        <v>4704</v>
      </c>
      <c r="H9" s="24">
        <v>19.399999999999999</v>
      </c>
      <c r="I9" s="23">
        <v>4573</v>
      </c>
      <c r="J9" s="24">
        <v>18.8</v>
      </c>
      <c r="K9" s="23">
        <v>4316</v>
      </c>
      <c r="L9" s="24">
        <v>17.8</v>
      </c>
      <c r="M9" s="1"/>
      <c r="N9" s="1"/>
    </row>
    <row r="10" spans="1:14" ht="15" customHeight="1" x14ac:dyDescent="0.2">
      <c r="A10" s="19"/>
      <c r="B10" s="27" t="s">
        <v>52</v>
      </c>
      <c r="C10" s="23">
        <v>5228</v>
      </c>
      <c r="D10" s="24">
        <v>21.5</v>
      </c>
      <c r="E10" s="23">
        <v>4608</v>
      </c>
      <c r="F10" s="24">
        <v>19</v>
      </c>
      <c r="G10" s="23">
        <v>4368</v>
      </c>
      <c r="H10" s="24">
        <v>18</v>
      </c>
      <c r="I10" s="23">
        <v>4304</v>
      </c>
      <c r="J10" s="24">
        <v>17.7</v>
      </c>
      <c r="K10" s="23">
        <v>3653</v>
      </c>
      <c r="L10" s="24">
        <v>15</v>
      </c>
      <c r="M10" s="1"/>
      <c r="N10" s="1"/>
    </row>
    <row r="11" spans="1:14" ht="15" customHeight="1" x14ac:dyDescent="0.2">
      <c r="A11" s="19"/>
      <c r="B11" s="27" t="s">
        <v>48</v>
      </c>
      <c r="C11" s="23">
        <v>2372</v>
      </c>
      <c r="D11" s="24">
        <v>9.8000000000000007</v>
      </c>
      <c r="E11" s="23">
        <v>2360</v>
      </c>
      <c r="F11" s="24">
        <v>9.8000000000000007</v>
      </c>
      <c r="G11" s="23">
        <v>2586</v>
      </c>
      <c r="H11" s="24">
        <v>10.7</v>
      </c>
      <c r="I11" s="23">
        <v>2431</v>
      </c>
      <c r="J11" s="24">
        <v>10</v>
      </c>
      <c r="K11" s="23">
        <v>2450</v>
      </c>
      <c r="L11" s="24">
        <v>10.1</v>
      </c>
      <c r="M11" s="1"/>
      <c r="N11" s="1"/>
    </row>
    <row r="12" spans="1:14" ht="15" customHeight="1" x14ac:dyDescent="0.2">
      <c r="A12" s="19"/>
      <c r="B12" s="27" t="s">
        <v>47</v>
      </c>
      <c r="C12" s="23">
        <v>4078</v>
      </c>
      <c r="D12" s="24">
        <v>16.8</v>
      </c>
      <c r="E12" s="23">
        <v>4711</v>
      </c>
      <c r="F12" s="24">
        <v>19.5</v>
      </c>
      <c r="G12" s="23">
        <v>4710</v>
      </c>
      <c r="H12" s="24">
        <v>19.5</v>
      </c>
      <c r="I12" s="23">
        <v>4720</v>
      </c>
      <c r="J12" s="24">
        <v>19.399999999999999</v>
      </c>
      <c r="K12" s="23">
        <v>5175</v>
      </c>
      <c r="L12" s="24">
        <v>21.3</v>
      </c>
      <c r="M12" s="1"/>
      <c r="N12" s="1"/>
    </row>
    <row r="13" spans="1:14" ht="15" customHeight="1" x14ac:dyDescent="0.2">
      <c r="A13" s="19"/>
      <c r="B13" s="27" t="s">
        <v>45</v>
      </c>
      <c r="C13" s="23">
        <v>4288</v>
      </c>
      <c r="D13" s="24">
        <v>17.600000000000001</v>
      </c>
      <c r="E13" s="23">
        <v>4716</v>
      </c>
      <c r="F13" s="24">
        <v>19.5</v>
      </c>
      <c r="G13" s="23">
        <v>2047</v>
      </c>
      <c r="H13" s="24">
        <v>8.5</v>
      </c>
      <c r="I13" s="23">
        <v>1579</v>
      </c>
      <c r="J13" s="24">
        <v>6.5</v>
      </c>
      <c r="K13" s="23">
        <v>1587</v>
      </c>
      <c r="L13" s="24">
        <v>6.5</v>
      </c>
      <c r="M13" s="1"/>
      <c r="N13" s="1"/>
    </row>
    <row r="14" spans="1:14" ht="15" customHeight="1" x14ac:dyDescent="0.2">
      <c r="A14" s="19"/>
      <c r="B14" s="27" t="s">
        <v>22</v>
      </c>
      <c r="C14" s="23">
        <v>7278</v>
      </c>
      <c r="D14" s="24">
        <v>30</v>
      </c>
      <c r="E14" s="23">
        <v>7042</v>
      </c>
      <c r="F14" s="24">
        <v>29.1</v>
      </c>
      <c r="G14" s="23">
        <v>6913</v>
      </c>
      <c r="H14" s="24">
        <v>28.6</v>
      </c>
      <c r="I14" s="23">
        <v>6893</v>
      </c>
      <c r="J14" s="24">
        <v>28.4</v>
      </c>
      <c r="K14" s="23">
        <v>6778</v>
      </c>
      <c r="L14" s="24">
        <v>27.9</v>
      </c>
      <c r="M14" s="1"/>
      <c r="N14" s="1"/>
    </row>
    <row r="15" spans="1:14" ht="15" customHeight="1" x14ac:dyDescent="0.2">
      <c r="A15" s="19"/>
      <c r="B15" s="27" t="s">
        <v>42</v>
      </c>
      <c r="C15" s="23">
        <v>2521</v>
      </c>
      <c r="D15" s="24">
        <v>10.4</v>
      </c>
      <c r="E15" s="23">
        <v>2693</v>
      </c>
      <c r="F15" s="24">
        <v>11.1</v>
      </c>
      <c r="G15" s="23">
        <v>2937</v>
      </c>
      <c r="H15" s="24">
        <v>12.1</v>
      </c>
      <c r="I15" s="23">
        <v>2681</v>
      </c>
      <c r="J15" s="24">
        <v>11</v>
      </c>
      <c r="K15" s="23">
        <v>3024</v>
      </c>
      <c r="L15" s="24">
        <v>12.4</v>
      </c>
      <c r="M15" s="1"/>
      <c r="N15" s="1"/>
    </row>
    <row r="16" spans="1:14" ht="15" customHeight="1" x14ac:dyDescent="0.2">
      <c r="A16" s="19"/>
      <c r="B16" s="27" t="s">
        <v>39</v>
      </c>
      <c r="C16" s="23">
        <v>3</v>
      </c>
      <c r="D16" s="24">
        <v>0</v>
      </c>
      <c r="E16" s="23">
        <v>7</v>
      </c>
      <c r="F16" s="24">
        <v>0</v>
      </c>
      <c r="G16" s="23">
        <v>29</v>
      </c>
      <c r="H16" s="24">
        <v>0.1</v>
      </c>
      <c r="I16" s="23">
        <v>20</v>
      </c>
      <c r="J16" s="24">
        <v>0.1</v>
      </c>
      <c r="K16" s="23">
        <v>3</v>
      </c>
      <c r="L16" s="24">
        <v>0</v>
      </c>
      <c r="M16" s="1"/>
      <c r="N16" s="1"/>
    </row>
    <row r="17" spans="1:14" ht="15" customHeight="1" x14ac:dyDescent="0.2">
      <c r="A17" s="19"/>
      <c r="B17" s="27" t="s">
        <v>38</v>
      </c>
      <c r="C17" s="23">
        <v>201</v>
      </c>
      <c r="D17" s="24">
        <v>0.8</v>
      </c>
      <c r="E17" s="23">
        <v>402</v>
      </c>
      <c r="F17" s="24">
        <v>1.7</v>
      </c>
      <c r="G17" s="23">
        <v>537</v>
      </c>
      <c r="H17" s="24">
        <v>2.2000000000000002</v>
      </c>
      <c r="I17" s="23">
        <v>214</v>
      </c>
      <c r="J17" s="24">
        <v>0.9</v>
      </c>
      <c r="K17" s="23">
        <v>214</v>
      </c>
      <c r="L17" s="24">
        <v>0.9</v>
      </c>
      <c r="M17" s="1"/>
      <c r="N17" s="1"/>
    </row>
    <row r="18" spans="1:14" ht="15" customHeight="1" x14ac:dyDescent="0.2">
      <c r="A18" s="6" t="s">
        <v>8</v>
      </c>
      <c r="C18" s="3"/>
      <c r="D18" s="9"/>
      <c r="E18" s="3"/>
      <c r="F18" s="9"/>
      <c r="G18" s="3"/>
      <c r="H18" s="9"/>
      <c r="I18" s="3"/>
      <c r="J18" s="9"/>
      <c r="K18" s="3"/>
      <c r="L18" s="9" t="s">
        <v>1</v>
      </c>
    </row>
    <row r="19" spans="1:14" ht="15" customHeight="1" x14ac:dyDescent="0.2">
      <c r="A19" s="26"/>
    </row>
    <row r="20" spans="1:14" ht="15" customHeight="1" x14ac:dyDescent="0.2">
      <c r="A20" s="26"/>
    </row>
    <row r="21" spans="1:14" ht="15" customHeight="1" x14ac:dyDescent="0.2"/>
    <row r="22" spans="1:14" ht="15" customHeight="1" x14ac:dyDescent="0.2"/>
    <row r="23" spans="1:14" ht="15" customHeight="1" x14ac:dyDescent="0.2"/>
    <row r="24" spans="1:14" ht="15" customHeight="1" x14ac:dyDescent="0.2"/>
    <row r="25" spans="1:14" ht="15" customHeight="1" x14ac:dyDescent="0.2"/>
    <row r="26" spans="1:14" ht="15" customHeight="1" x14ac:dyDescent="0.2"/>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spans="1:2" ht="15" customHeight="1" x14ac:dyDescent="0.2"/>
    <row r="34" spans="1:2" ht="15" customHeight="1" x14ac:dyDescent="0.2"/>
    <row r="35" spans="1:2" ht="15" customHeight="1" x14ac:dyDescent="0.2"/>
    <row r="36" spans="1:2" ht="15" customHeight="1" x14ac:dyDescent="0.2">
      <c r="A36" s="105"/>
      <c r="B36" s="105"/>
    </row>
    <row r="37" spans="1:2" ht="22.5" customHeight="1" x14ac:dyDescent="0.2"/>
    <row r="38" spans="1:2" ht="22.5" customHeight="1" x14ac:dyDescent="0.2"/>
    <row r="39" spans="1:2" ht="22.5" customHeight="1" x14ac:dyDescent="0.2"/>
    <row r="40" spans="1:2" ht="22.5" customHeight="1" x14ac:dyDescent="0.2"/>
    <row r="41" spans="1:2" ht="22.5" customHeight="1" x14ac:dyDescent="0.2"/>
    <row r="42" spans="1:2" ht="22.5" customHeight="1" x14ac:dyDescent="0.2"/>
    <row r="43" spans="1:2" ht="22.5" customHeight="1" x14ac:dyDescent="0.2"/>
    <row r="44" spans="1:2" ht="22.5" customHeight="1" x14ac:dyDescent="0.2"/>
    <row r="45" spans="1:2" ht="22.5" customHeight="1" x14ac:dyDescent="0.2"/>
    <row r="46" spans="1:2" ht="22.5" customHeight="1" x14ac:dyDescent="0.2"/>
    <row r="47" spans="1:2" ht="22.5" customHeight="1" x14ac:dyDescent="0.2"/>
    <row r="48" spans="1:2"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row r="65" ht="22.5" customHeight="1" x14ac:dyDescent="0.2"/>
    <row r="66" ht="22.5" customHeight="1" x14ac:dyDescent="0.2"/>
    <row r="67" ht="22.5" customHeight="1" x14ac:dyDescent="0.2"/>
    <row r="68" ht="22.5" customHeight="1" x14ac:dyDescent="0.2"/>
    <row r="69" ht="22.5" customHeight="1" x14ac:dyDescent="0.2"/>
  </sheetData>
  <customSheetViews>
    <customSheetView guid="{F147AC4D-8A22-48F2-84D1-6DBCA5780358}" scale="60" showPageBreaks="1" showGridLines="0" fitToPage="1" printArea="1" view="pageBreakPreview">
      <selection activeCell="I15" sqref="I15"/>
      <pageMargins left="0.78740157480314965" right="0.78740157480314965" top="0.59055118110236227" bottom="0.59055118110236227" header="0.51181102362204722" footer="0.51181102362204722"/>
      <pageSetup paperSize="9" orientation="landscape" horizontalDpi="200" verticalDpi="200" r:id="rId1"/>
      <headerFooter alignWithMargins="0"/>
    </customSheetView>
    <customSheetView guid="{2AE08D0A-13DA-D14F-BFF3-0B0F2D7C87F7}"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2"/>
      <headerFooter alignWithMargins="0"/>
    </customSheetView>
    <customSheetView guid="{92BA284C-17D7-5B4E-9144-47BFD09BC2B9}" showPageBreaks="1"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3"/>
      <headerFooter alignWithMargins="0"/>
    </customSheetView>
    <customSheetView guid="{789B7F71-4824-44EB-BCD5-AD8B1A7C79EE}" showPageBreaks="1"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4"/>
      <headerFooter alignWithMargins="0"/>
    </customSheetView>
    <customSheetView guid="{CD2C9220-2CC4-E94F-A692-3E0BCEBF9DB6}" showPageBreaks="1"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5"/>
      <headerFooter alignWithMargins="0"/>
    </customSheetView>
    <customSheetView guid="{F5901B06-D806-6541-96CC-AE021456147C}"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6"/>
      <headerFooter alignWithMargins="0"/>
    </customSheetView>
    <customSheetView guid="{ADAE254D-8F9C-421E-9CBB-854BCCB7B70A}" showPageBreaks="1" showGridLines="0" fitToPage="1" printArea="1" view="pageBreakPreview">
      <selection activeCell="E14" sqref="E14"/>
      <pageMargins left="0.7" right="0.7" top="0.75" bottom="0.75" header="0.3" footer="0.3"/>
      <pageSetup paperSize="9" orientation="landscape" horizontalDpi="200" verticalDpi="200" r:id="rId7"/>
      <headerFooter alignWithMargins="0"/>
    </customSheetView>
    <customSheetView guid="{398B8166-F2C3-5C4F-98EC-8B2990D79699}" showPageBreaks="1"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8"/>
      <headerFooter alignWithMargins="0"/>
    </customSheetView>
    <customSheetView guid="{5180372A-7417-C240-91B5-A3D6AB694599}" showPageBreaks="1"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9"/>
      <headerFooter alignWithMargins="0"/>
    </customSheetView>
    <customSheetView guid="{4F13BACB-5AD9-B540-B80C-917BFB93F4EA}" showGridLines="0" fitToPage="1" printArea="1">
      <selection activeCell="I15" sqref="I15"/>
      <pageMargins left="0.78740157480314965" right="0.78740157480314965" top="0.59055118110236227" bottom="0.59055118110236227" header="0.51181102362204722" footer="0.51181102362204722"/>
      <pageSetup paperSize="9" orientation="landscape" horizontalDpi="200" verticalDpi="200" r:id="rId10"/>
      <headerFooter alignWithMargins="0"/>
    </customSheetView>
    <customSheetView guid="{0F98500C-0B83-42F4-AD78-78016596D747}" showGridLines="0" fitToPage="1">
      <selection activeCell="I15" sqref="I15"/>
      <pageMargins left="0.78740157480314965" right="0.78740157480314965" top="0.59055118110236227" bottom="0.59055118110236227" header="0.51181102362204722" footer="0.51181102362204722"/>
      <pageSetup paperSize="9" orientation="landscape" horizontalDpi="200" verticalDpi="200" r:id="rId11"/>
      <headerFooter alignWithMargins="0"/>
    </customSheetView>
  </customSheetViews>
  <mergeCells count="8">
    <mergeCell ref="G2:H2"/>
    <mergeCell ref="I2:J2"/>
    <mergeCell ref="K2:L2"/>
    <mergeCell ref="A4:B4"/>
    <mergeCell ref="A36:B36"/>
    <mergeCell ref="A2:B3"/>
    <mergeCell ref="C2:D2"/>
    <mergeCell ref="E2:F2"/>
  </mergeCells>
  <phoneticPr fontId="6"/>
  <pageMargins left="0.78740157480314965" right="0.78740157480314965" top="0.59055118110236227" bottom="0.59055118110236227" header="0.51181102362204722" footer="0.51181102362204722"/>
  <pageSetup paperSize="9" orientation="landscape" horizontalDpi="200" verticalDpi="200" r:id="rId1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7"/>
  <sheetViews>
    <sheetView showGridLines="0" view="pageBreakPreview" zoomScaleNormal="100" zoomScaleSheetLayoutView="100" workbookViewId="0"/>
  </sheetViews>
  <sheetFormatPr defaultColWidth="9" defaultRowHeight="10.8" x14ac:dyDescent="0.2"/>
  <cols>
    <col min="1" max="1" width="10.44140625" style="2" customWidth="1"/>
    <col min="2" max="2" width="7.6640625" style="1" customWidth="1"/>
    <col min="3" max="7" width="7.6640625" style="2" customWidth="1"/>
    <col min="8" max="8" width="7.6640625" style="1" customWidth="1"/>
    <col min="9" max="17" width="7.6640625" style="2" customWidth="1"/>
    <col min="18" max="18" width="3.88671875" style="2" customWidth="1"/>
    <col min="19" max="30" width="9.33203125" style="2" customWidth="1"/>
    <col min="31" max="16384" width="9" style="2"/>
  </cols>
  <sheetData>
    <row r="1" spans="1:19" s="28" customFormat="1" ht="18.75" customHeight="1" x14ac:dyDescent="0.2">
      <c r="A1" s="5" t="s">
        <v>64</v>
      </c>
      <c r="H1" s="40"/>
    </row>
    <row r="2" spans="1:19" s="28" customFormat="1" ht="15" customHeight="1" x14ac:dyDescent="0.2">
      <c r="A2" s="29"/>
      <c r="H2" s="40"/>
      <c r="P2" s="115" t="s">
        <v>75</v>
      </c>
      <c r="Q2" s="115"/>
    </row>
    <row r="3" spans="1:19" ht="15" customHeight="1" x14ac:dyDescent="0.2">
      <c r="A3" s="113" t="s">
        <v>13</v>
      </c>
      <c r="B3" s="116" t="s">
        <v>57</v>
      </c>
      <c r="C3" s="117"/>
      <c r="D3" s="117"/>
      <c r="E3" s="117"/>
      <c r="F3" s="117"/>
      <c r="G3" s="117"/>
      <c r="H3" s="117"/>
      <c r="I3" s="117"/>
      <c r="J3" s="117"/>
      <c r="K3" s="117"/>
      <c r="L3" s="117"/>
      <c r="M3" s="118"/>
      <c r="N3" s="110" t="s">
        <v>74</v>
      </c>
      <c r="O3" s="119"/>
      <c r="P3" s="119"/>
      <c r="Q3" s="111"/>
    </row>
    <row r="4" spans="1:19" ht="15" customHeight="1" x14ac:dyDescent="0.2">
      <c r="A4" s="113"/>
      <c r="B4" s="113" t="s">
        <v>73</v>
      </c>
      <c r="C4" s="113"/>
      <c r="D4" s="113"/>
      <c r="E4" s="113"/>
      <c r="F4" s="113"/>
      <c r="G4" s="113"/>
      <c r="H4" s="113" t="s">
        <v>55</v>
      </c>
      <c r="I4" s="113"/>
      <c r="J4" s="113"/>
      <c r="K4" s="113"/>
      <c r="L4" s="110" t="s">
        <v>72</v>
      </c>
      <c r="M4" s="111"/>
      <c r="N4" s="110" t="s">
        <v>40</v>
      </c>
      <c r="O4" s="111"/>
      <c r="P4" s="110" t="s">
        <v>72</v>
      </c>
      <c r="Q4" s="111"/>
    </row>
    <row r="5" spans="1:19" ht="21.9" customHeight="1" x14ac:dyDescent="0.2">
      <c r="A5" s="113"/>
      <c r="B5" s="114" t="s">
        <v>3</v>
      </c>
      <c r="C5" s="113"/>
      <c r="D5" s="113" t="s">
        <v>71</v>
      </c>
      <c r="E5" s="113"/>
      <c r="F5" s="113" t="s">
        <v>49</v>
      </c>
      <c r="G5" s="113"/>
      <c r="H5" s="113" t="s">
        <v>60</v>
      </c>
      <c r="I5" s="113"/>
      <c r="J5" s="113" t="s">
        <v>70</v>
      </c>
      <c r="K5" s="113"/>
      <c r="L5" s="110" t="s">
        <v>31</v>
      </c>
      <c r="M5" s="111"/>
      <c r="N5" s="106" t="s">
        <v>69</v>
      </c>
      <c r="O5" s="108" t="s">
        <v>9</v>
      </c>
      <c r="P5" s="106" t="s">
        <v>69</v>
      </c>
      <c r="Q5" s="108" t="s">
        <v>9</v>
      </c>
    </row>
    <row r="6" spans="1:19" s="1" customFormat="1" ht="15.9" customHeight="1" x14ac:dyDescent="0.2">
      <c r="A6" s="113"/>
      <c r="B6" s="30" t="s">
        <v>69</v>
      </c>
      <c r="C6" s="30" t="s">
        <v>26</v>
      </c>
      <c r="D6" s="30" t="s">
        <v>69</v>
      </c>
      <c r="E6" s="30" t="s">
        <v>26</v>
      </c>
      <c r="F6" s="30" t="s">
        <v>69</v>
      </c>
      <c r="G6" s="30" t="s">
        <v>26</v>
      </c>
      <c r="H6" s="30" t="s">
        <v>69</v>
      </c>
      <c r="I6" s="32" t="s">
        <v>68</v>
      </c>
      <c r="J6" s="30" t="s">
        <v>69</v>
      </c>
      <c r="K6" s="30" t="s">
        <v>26</v>
      </c>
      <c r="L6" s="42" t="s">
        <v>33</v>
      </c>
      <c r="M6" s="42" t="s">
        <v>68</v>
      </c>
      <c r="N6" s="107"/>
      <c r="O6" s="109"/>
      <c r="P6" s="107"/>
      <c r="Q6" s="109"/>
      <c r="S6" s="26"/>
    </row>
    <row r="7" spans="1:19" ht="15" customHeight="1" x14ac:dyDescent="0.2">
      <c r="A7" s="30" t="s">
        <v>2</v>
      </c>
      <c r="B7" s="33">
        <v>118</v>
      </c>
      <c r="C7" s="33">
        <v>771</v>
      </c>
      <c r="D7" s="33">
        <v>32</v>
      </c>
      <c r="E7" s="33">
        <v>430</v>
      </c>
      <c r="F7" s="33">
        <v>137</v>
      </c>
      <c r="G7" s="33">
        <v>3459</v>
      </c>
      <c r="H7" s="33">
        <v>52</v>
      </c>
      <c r="I7" s="33">
        <v>571</v>
      </c>
      <c r="J7" s="33">
        <v>49</v>
      </c>
      <c r="K7" s="33">
        <v>49</v>
      </c>
      <c r="L7" s="33">
        <v>224</v>
      </c>
      <c r="M7" s="33">
        <v>321</v>
      </c>
      <c r="N7" s="33">
        <v>50</v>
      </c>
      <c r="O7" s="33">
        <v>105</v>
      </c>
      <c r="P7" s="33">
        <v>125</v>
      </c>
      <c r="Q7" s="33">
        <v>2229</v>
      </c>
    </row>
    <row r="8" spans="1:19" ht="15" customHeight="1" x14ac:dyDescent="0.2">
      <c r="A8" s="30" t="s">
        <v>6</v>
      </c>
      <c r="B8" s="34">
        <v>132</v>
      </c>
      <c r="C8" s="35">
        <v>893</v>
      </c>
      <c r="D8" s="35">
        <v>37</v>
      </c>
      <c r="E8" s="35">
        <v>455</v>
      </c>
      <c r="F8" s="35">
        <v>137</v>
      </c>
      <c r="G8" s="38">
        <v>3098</v>
      </c>
      <c r="H8" s="34">
        <v>66</v>
      </c>
      <c r="I8" s="34">
        <v>578</v>
      </c>
      <c r="J8" s="34">
        <v>93</v>
      </c>
      <c r="K8" s="34">
        <v>93</v>
      </c>
      <c r="L8" s="34">
        <v>244</v>
      </c>
      <c r="M8" s="34">
        <v>419</v>
      </c>
      <c r="N8" s="34">
        <v>34</v>
      </c>
      <c r="O8" s="34">
        <v>67</v>
      </c>
      <c r="P8" s="34">
        <v>102</v>
      </c>
      <c r="Q8" s="33">
        <v>2417</v>
      </c>
    </row>
    <row r="9" spans="1:19" ht="15" customHeight="1" x14ac:dyDescent="0.2">
      <c r="A9" s="30" t="s">
        <v>7</v>
      </c>
      <c r="B9" s="34">
        <v>139</v>
      </c>
      <c r="C9" s="34">
        <v>717</v>
      </c>
      <c r="D9" s="34">
        <v>46</v>
      </c>
      <c r="E9" s="34">
        <v>557</v>
      </c>
      <c r="F9" s="34">
        <v>137</v>
      </c>
      <c r="G9" s="33">
        <v>3041</v>
      </c>
      <c r="H9" s="34">
        <v>73</v>
      </c>
      <c r="I9" s="34">
        <v>618</v>
      </c>
      <c r="J9" s="34">
        <v>69</v>
      </c>
      <c r="K9" s="34">
        <v>140</v>
      </c>
      <c r="L9" s="34">
        <v>213</v>
      </c>
      <c r="M9" s="34">
        <v>410</v>
      </c>
      <c r="N9" s="34">
        <v>71</v>
      </c>
      <c r="O9" s="34">
        <v>489</v>
      </c>
      <c r="P9" s="34">
        <v>98</v>
      </c>
      <c r="Q9" s="33">
        <v>2464</v>
      </c>
    </row>
    <row r="10" spans="1:19" ht="14.25" customHeight="1" x14ac:dyDescent="0.2">
      <c r="A10" s="30" t="s">
        <v>5</v>
      </c>
      <c r="B10" s="34">
        <v>269</v>
      </c>
      <c r="C10" s="34">
        <v>849</v>
      </c>
      <c r="D10" s="34">
        <v>49</v>
      </c>
      <c r="E10" s="34">
        <v>592</v>
      </c>
      <c r="F10" s="34">
        <v>137</v>
      </c>
      <c r="G10" s="39">
        <v>3182</v>
      </c>
      <c r="H10" s="34">
        <v>113</v>
      </c>
      <c r="I10" s="34">
        <v>694</v>
      </c>
      <c r="J10" s="34">
        <v>50</v>
      </c>
      <c r="K10" s="34">
        <v>128</v>
      </c>
      <c r="L10" s="34">
        <v>245</v>
      </c>
      <c r="M10" s="34">
        <v>517</v>
      </c>
      <c r="N10" s="34">
        <v>83</v>
      </c>
      <c r="O10" s="34">
        <v>695</v>
      </c>
      <c r="P10" s="34">
        <v>103</v>
      </c>
      <c r="Q10" s="33">
        <v>2723</v>
      </c>
    </row>
    <row r="11" spans="1:19" ht="14.25" customHeight="1" x14ac:dyDescent="0.2">
      <c r="A11" s="30" t="s">
        <v>154</v>
      </c>
      <c r="B11" s="34">
        <v>262</v>
      </c>
      <c r="C11" s="34">
        <v>805</v>
      </c>
      <c r="D11" s="34">
        <v>43</v>
      </c>
      <c r="E11" s="34">
        <v>500</v>
      </c>
      <c r="F11" s="34">
        <v>135</v>
      </c>
      <c r="G11" s="39">
        <v>3960</v>
      </c>
      <c r="H11" s="34">
        <v>63</v>
      </c>
      <c r="I11" s="34">
        <v>535</v>
      </c>
      <c r="J11" s="34">
        <v>41</v>
      </c>
      <c r="K11" s="34">
        <v>203</v>
      </c>
      <c r="L11" s="34">
        <v>204</v>
      </c>
      <c r="M11" s="34">
        <v>416</v>
      </c>
      <c r="N11" s="34">
        <v>86</v>
      </c>
      <c r="O11" s="34">
        <v>844</v>
      </c>
      <c r="P11" s="34">
        <v>104</v>
      </c>
      <c r="Q11" s="33">
        <v>2794</v>
      </c>
    </row>
    <row r="12" spans="1:19" ht="14.25" customHeight="1" x14ac:dyDescent="0.2">
      <c r="Q12" s="45" t="s">
        <v>20</v>
      </c>
    </row>
    <row r="13" spans="1:19" ht="14.25" customHeight="1" x14ac:dyDescent="0.2"/>
    <row r="14" spans="1:19" ht="14.25" customHeight="1" x14ac:dyDescent="0.2">
      <c r="C14" s="36"/>
      <c r="D14" s="36"/>
      <c r="E14" s="36"/>
    </row>
    <row r="15" spans="1:19" ht="14.25" customHeight="1" x14ac:dyDescent="0.2">
      <c r="C15" s="36"/>
      <c r="D15" s="36"/>
      <c r="E15" s="36"/>
    </row>
    <row r="16" spans="1:19" ht="14.25" customHeight="1" x14ac:dyDescent="0.2">
      <c r="C16" s="36"/>
      <c r="D16" s="36"/>
      <c r="E16" s="36"/>
    </row>
    <row r="17" spans="3:5" ht="14.25" customHeight="1" x14ac:dyDescent="0.2">
      <c r="C17" s="36"/>
      <c r="D17" s="36"/>
      <c r="E17" s="36"/>
    </row>
    <row r="18" spans="3:5" ht="14.25" customHeight="1" x14ac:dyDescent="0.2">
      <c r="C18" s="36"/>
      <c r="D18" s="37"/>
      <c r="E18" s="36"/>
    </row>
    <row r="19" spans="3:5" ht="14.25" customHeight="1" x14ac:dyDescent="0.2"/>
    <row r="20" spans="3:5" ht="14.25" customHeight="1" x14ac:dyDescent="0.2"/>
    <row r="21" spans="3:5" ht="14.25" customHeight="1" x14ac:dyDescent="0.2"/>
    <row r="22" spans="3:5" ht="14.25" customHeight="1" x14ac:dyDescent="0.2"/>
    <row r="23" spans="3:5" ht="14.25" customHeight="1" x14ac:dyDescent="0.2"/>
    <row r="24" spans="3:5" ht="14.25" customHeight="1" x14ac:dyDescent="0.2"/>
    <row r="25" spans="3:5" ht="14.25" customHeight="1" x14ac:dyDescent="0.2"/>
    <row r="26" spans="3:5" ht="14.25" customHeight="1" x14ac:dyDescent="0.2"/>
    <row r="27" spans="3:5" ht="14.25" customHeight="1" x14ac:dyDescent="0.2"/>
    <row r="28" spans="3:5" ht="14.25" customHeight="1" x14ac:dyDescent="0.2"/>
    <row r="29" spans="3:5" ht="14.25" customHeight="1" x14ac:dyDescent="0.2"/>
    <row r="30" spans="3:5" ht="14.25" customHeight="1" x14ac:dyDescent="0.2"/>
    <row r="31" spans="3:5" ht="14.25" customHeight="1" x14ac:dyDescent="0.2"/>
    <row r="32" spans="3:5" ht="14.25" customHeight="1" x14ac:dyDescent="0.2"/>
    <row r="33" spans="1:15" ht="14.25" customHeight="1" x14ac:dyDescent="0.2">
      <c r="A33" s="16"/>
      <c r="B33" s="31"/>
      <c r="C33" s="16"/>
      <c r="D33" s="16"/>
      <c r="E33" s="16"/>
      <c r="F33" s="16"/>
      <c r="G33" s="16"/>
      <c r="H33" s="31"/>
      <c r="I33" s="16"/>
      <c r="J33" s="16"/>
      <c r="K33" s="16"/>
      <c r="L33" s="16"/>
      <c r="M33" s="16"/>
      <c r="N33" s="16"/>
      <c r="O33" s="16"/>
    </row>
    <row r="34" spans="1:15" ht="14.25" customHeight="1" x14ac:dyDescent="0.2">
      <c r="A34" s="112"/>
      <c r="B34" s="112"/>
      <c r="C34" s="112"/>
      <c r="D34" s="112"/>
      <c r="E34" s="112"/>
      <c r="F34" s="112"/>
      <c r="G34" s="112"/>
      <c r="H34" s="112"/>
      <c r="I34" s="112"/>
      <c r="J34" s="112"/>
      <c r="K34" s="112"/>
      <c r="L34" s="112"/>
      <c r="M34" s="112"/>
      <c r="N34" s="112"/>
      <c r="O34" s="112"/>
    </row>
    <row r="35" spans="1:15" ht="14.25" customHeight="1" x14ac:dyDescent="0.2"/>
    <row r="36" spans="1:15" ht="14.25" customHeight="1" x14ac:dyDescent="0.2"/>
    <row r="37" spans="1:15" ht="14.25" customHeight="1" x14ac:dyDescent="0.2"/>
    <row r="38" spans="1:15" ht="14.25" customHeight="1" x14ac:dyDescent="0.2"/>
    <row r="39" spans="1:15" ht="14.25" customHeight="1" x14ac:dyDescent="0.2"/>
    <row r="40" spans="1:15" ht="14.25" customHeight="1" x14ac:dyDescent="0.2"/>
    <row r="41" spans="1:15" ht="14.25" customHeight="1" x14ac:dyDescent="0.2"/>
    <row r="42" spans="1:15" ht="14.25" customHeight="1" x14ac:dyDescent="0.2"/>
    <row r="43" spans="1:15" ht="14.25" customHeight="1" x14ac:dyDescent="0.2"/>
    <row r="44" spans="1:15" ht="14.25" customHeight="1" x14ac:dyDescent="0.2"/>
    <row r="45" spans="1:15" ht="14.25" customHeight="1" x14ac:dyDescent="0.2"/>
    <row r="46" spans="1:15" ht="14.25" customHeight="1" x14ac:dyDescent="0.2"/>
    <row r="47" spans="1:15" ht="14.25" customHeight="1" x14ac:dyDescent="0.2"/>
    <row r="48" spans="1:15"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sheetData>
  <customSheetViews>
    <customSheetView guid="{F147AC4D-8A22-48F2-84D1-6DBCA5780358}" scale="160" showPageBreaks="1" showGridLines="0" printArea="1" view="pageBreakPreview">
      <pageMargins left="0.78740157480314965" right="0.78740157480314965" top="0.59055118110236227" bottom="0.59055118110236227" header="0.51181102362204722" footer="0.51181102362204722"/>
      <pageSetup paperSize="9" scale="96" fitToHeight="0" orientation="landscape" horizontalDpi="200" verticalDpi="200" r:id="rId1"/>
      <headerFooter alignWithMargins="0"/>
    </customSheetView>
    <customSheetView guid="{2AE08D0A-13DA-D14F-BFF3-0B0F2D7C87F7}" showGridLines="0" printArea="1">
      <selection activeCell="S14" sqref="S14"/>
      <pageMargins left="0.78740157480314965" right="0.78740157480314965" top="0.59055118110236227" bottom="0.59055118110236227" header="0.51181102362204722" footer="0.51181102362204722"/>
      <pageSetup paperSize="9" scale="96" fitToHeight="0" orientation="landscape" horizontalDpi="200" verticalDpi="200" r:id="rId2"/>
      <headerFooter alignWithMargins="0"/>
    </customSheetView>
    <customSheetView guid="{92BA284C-17D7-5B4E-9144-47BFD09BC2B9}" showPageBreaks="1" showGridLines="0">
      <selection activeCell="Q11" sqref="Q11"/>
      <pageMargins left="0.78740157480314965" right="0.78740157480314965" top="0.59055118110236227" bottom="0.59055118110236227" header="0.51181102362204722" footer="0.51181102362204722"/>
      <pageSetup paperSize="9" scale="96" fitToHeight="0" orientation="landscape" horizontalDpi="200" verticalDpi="200" r:id="rId3"/>
      <headerFooter alignWithMargins="0"/>
    </customSheetView>
    <customSheetView guid="{789B7F71-4824-44EB-BCD5-AD8B1A7C79EE}" showGridLines="0">
      <selection activeCell="Q11" sqref="Q11"/>
      <pageMargins left="0.78740157480314965" right="0.78740157480314965" top="0.59055118110236227" bottom="0.59055118110236227" header="0.51181102362204722" footer="0.51181102362204722"/>
      <pageSetup paperSize="9" scale="96" fitToHeight="0" orientation="landscape" horizontalDpi="200" verticalDpi="200" r:id="rId4"/>
      <headerFooter alignWithMargins="0"/>
    </customSheetView>
    <customSheetView guid="{CD2C9220-2CC4-E94F-A692-3E0BCEBF9DB6}" showPageBreaks="1" showGridLines="0" printArea="1">
      <selection activeCell="Q11" sqref="Q11"/>
      <pageMargins left="0.78740157480314965" right="0.78740157480314965" top="0.59055118110236227" bottom="0.59055118110236227" header="0.51181102362204722" footer="0.51181102362204722"/>
      <pageSetup paperSize="9" scale="96" fitToHeight="0" orientation="landscape" horizontalDpi="200" verticalDpi="200" r:id="rId5"/>
      <headerFooter alignWithMargins="0"/>
    </customSheetView>
    <customSheetView guid="{F5901B06-D806-6541-96CC-AE021456147C}" showGridLines="0" printArea="1">
      <selection activeCell="Q11" sqref="Q11"/>
      <pageMargins left="0.78740157480314965" right="0.78740157480314965" top="0.59055118110236227" bottom="0.59055118110236227" header="0.51181102362204722" footer="0.51181102362204722"/>
      <pageSetup paperSize="9" scale="96" fitToHeight="0" orientation="landscape" horizontalDpi="200" verticalDpi="200" r:id="rId6"/>
      <headerFooter alignWithMargins="0"/>
    </customSheetView>
    <customSheetView guid="{ADAE254D-8F9C-421E-9CBB-854BCCB7B70A}" showPageBreaks="1" showGridLines="0" fitToPage="1" printArea="1" view="pageBreakPreview">
      <selection activeCell="P11" sqref="P11"/>
      <pageMargins left="0.7" right="0.7" top="0.75" bottom="0.75" header="0.3" footer="0.3"/>
      <pageSetup paperSize="9" scale="96" orientation="landscape" horizontalDpi="200" verticalDpi="200" r:id="rId7"/>
      <headerFooter alignWithMargins="0"/>
    </customSheetView>
    <customSheetView guid="{398B8166-F2C3-5C4F-98EC-8B2990D79699}" showPageBreaks="1" showGridLines="0">
      <selection activeCell="Q11" sqref="Q11"/>
      <pageMargins left="0.78740157480314965" right="0.78740157480314965" top="0.59055118110236227" bottom="0.59055118110236227" header="0.51181102362204722" footer="0.51181102362204722"/>
      <pageSetup paperSize="9" scale="96" fitToHeight="0" orientation="landscape" horizontalDpi="200" verticalDpi="200" r:id="rId8"/>
      <headerFooter alignWithMargins="0"/>
    </customSheetView>
    <customSheetView guid="{5180372A-7417-C240-91B5-A3D6AB694599}" showPageBreaks="1" showGridLines="0" printArea="1">
      <selection activeCell="G12" sqref="G12"/>
      <pageMargins left="0.78740157480314965" right="0.78740157480314965" top="0.59055118110236227" bottom="0.59055118110236227" header="0.51181102362204722" footer="0.51181102362204722"/>
      <pageSetup paperSize="9" scale="96" fitToHeight="0" orientation="landscape" horizontalDpi="200" verticalDpi="200" r:id="rId9"/>
      <headerFooter alignWithMargins="0"/>
    </customSheetView>
    <customSheetView guid="{4F13BACB-5AD9-B540-B80C-917BFB93F4EA}" showGridLines="0" printArea="1">
      <selection activeCell="G12" sqref="G12"/>
      <pageMargins left="0.78740157480314965" right="0.78740157480314965" top="0.59055118110236227" bottom="0.59055118110236227" header="0.51181102362204722" footer="0.51181102362204722"/>
      <pageSetup paperSize="9" scale="96" fitToHeight="0" orientation="landscape" horizontalDpi="200" verticalDpi="200" r:id="rId10"/>
      <headerFooter alignWithMargins="0"/>
    </customSheetView>
    <customSheetView guid="{0F98500C-0B83-42F4-AD78-78016596D747}" showGridLines="0">
      <selection activeCell="G12" sqref="G12"/>
      <pageMargins left="0.78740157480314965" right="0.78740157480314965" top="0.59055118110236227" bottom="0.59055118110236227" header="0.51181102362204722" footer="0.51181102362204722"/>
      <pageSetup paperSize="9" scale="96" fitToHeight="0" orientation="landscape" horizontalDpi="200" verticalDpi="200" r:id="rId11"/>
      <headerFooter alignWithMargins="0"/>
    </customSheetView>
  </customSheetViews>
  <mergeCells count="20">
    <mergeCell ref="P2:Q2"/>
    <mergeCell ref="B3:M3"/>
    <mergeCell ref="N3:Q3"/>
    <mergeCell ref="B4:G4"/>
    <mergeCell ref="H4:K4"/>
    <mergeCell ref="L4:M4"/>
    <mergeCell ref="N4:O4"/>
    <mergeCell ref="P4:Q4"/>
    <mergeCell ref="P5:P6"/>
    <mergeCell ref="Q5:Q6"/>
    <mergeCell ref="L5:M5"/>
    <mergeCell ref="A34:O34"/>
    <mergeCell ref="A3:A6"/>
    <mergeCell ref="N5:N6"/>
    <mergeCell ref="O5:O6"/>
    <mergeCell ref="B5:C5"/>
    <mergeCell ref="D5:E5"/>
    <mergeCell ref="F5:G5"/>
    <mergeCell ref="H5:I5"/>
    <mergeCell ref="J5:K5"/>
  </mergeCells>
  <phoneticPr fontId="6"/>
  <pageMargins left="0.78740157480314965" right="0.78740157480314965" top="0.59055118110236227" bottom="0.59055118110236227" header="0.51181102362204722" footer="0.51181102362204722"/>
  <pageSetup paperSize="9" scale="96" fitToHeight="0" orientation="landscape" horizontalDpi="200" verticalDpi="200" r:id="rId1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4"/>
  <sheetViews>
    <sheetView showGridLines="0" view="pageBreakPreview" zoomScaleNormal="100" zoomScaleSheetLayoutView="100" workbookViewId="0"/>
  </sheetViews>
  <sheetFormatPr defaultColWidth="9" defaultRowHeight="10.8" x14ac:dyDescent="0.2"/>
  <cols>
    <col min="1" max="1" width="10.44140625" style="1" customWidth="1"/>
    <col min="2" max="6" width="7.6640625" style="2" customWidth="1"/>
    <col min="7" max="7" width="7.6640625" style="1" customWidth="1"/>
    <col min="8" max="13" width="7.6640625" style="2" customWidth="1"/>
    <col min="14" max="15" width="9.33203125" style="2" customWidth="1"/>
    <col min="16" max="29" width="12.44140625" style="2" customWidth="1"/>
    <col min="30" max="16384" width="9" style="2"/>
  </cols>
  <sheetData>
    <row r="1" spans="1:13" s="16" customFormat="1" ht="15" customHeight="1" x14ac:dyDescent="0.2">
      <c r="A1" s="31"/>
      <c r="G1" s="31"/>
      <c r="M1" s="18" t="s">
        <v>65</v>
      </c>
    </row>
    <row r="2" spans="1:13" ht="15" customHeight="1" x14ac:dyDescent="0.2">
      <c r="A2" s="113" t="s">
        <v>13</v>
      </c>
      <c r="B2" s="113" t="s">
        <v>88</v>
      </c>
      <c r="C2" s="113"/>
      <c r="D2" s="113"/>
      <c r="E2" s="113"/>
      <c r="F2" s="113"/>
      <c r="G2" s="113"/>
      <c r="H2" s="113"/>
      <c r="I2" s="113"/>
      <c r="J2" s="113"/>
      <c r="K2" s="113"/>
      <c r="L2" s="113"/>
      <c r="M2" s="113"/>
    </row>
    <row r="3" spans="1:13" ht="15" customHeight="1" x14ac:dyDescent="0.2">
      <c r="A3" s="113"/>
      <c r="B3" s="113" t="s">
        <v>87</v>
      </c>
      <c r="C3" s="113"/>
      <c r="D3" s="113"/>
      <c r="E3" s="113"/>
      <c r="F3" s="113"/>
      <c r="G3" s="113"/>
      <c r="H3" s="113" t="s">
        <v>86</v>
      </c>
      <c r="I3" s="113"/>
      <c r="J3" s="113"/>
      <c r="K3" s="113"/>
      <c r="L3" s="113"/>
      <c r="M3" s="113"/>
    </row>
    <row r="4" spans="1:13" ht="22.5" customHeight="1" x14ac:dyDescent="0.2">
      <c r="A4" s="113"/>
      <c r="B4" s="114" t="s">
        <v>84</v>
      </c>
      <c r="C4" s="113"/>
      <c r="D4" s="114" t="s">
        <v>83</v>
      </c>
      <c r="E4" s="113"/>
      <c r="F4" s="114" t="s">
        <v>82</v>
      </c>
      <c r="G4" s="113"/>
      <c r="H4" s="30" t="s">
        <v>81</v>
      </c>
      <c r="I4" s="32" t="s">
        <v>80</v>
      </c>
      <c r="J4" s="32" t="s">
        <v>79</v>
      </c>
      <c r="K4" s="32" t="s">
        <v>78</v>
      </c>
      <c r="L4" s="32" t="s">
        <v>77</v>
      </c>
      <c r="M4" s="32" t="s">
        <v>76</v>
      </c>
    </row>
    <row r="5" spans="1:13" s="1" customFormat="1" ht="15.9" customHeight="1" x14ac:dyDescent="0.2">
      <c r="A5" s="113"/>
      <c r="B5" s="30" t="s">
        <v>69</v>
      </c>
      <c r="C5" s="30" t="s">
        <v>67</v>
      </c>
      <c r="D5" s="30" t="s">
        <v>69</v>
      </c>
      <c r="E5" s="30" t="s">
        <v>67</v>
      </c>
      <c r="F5" s="30" t="s">
        <v>69</v>
      </c>
      <c r="G5" s="30" t="s">
        <v>67</v>
      </c>
      <c r="H5" s="30" t="s">
        <v>67</v>
      </c>
      <c r="I5" s="30" t="s">
        <v>67</v>
      </c>
      <c r="J5" s="30" t="s">
        <v>67</v>
      </c>
      <c r="K5" s="30" t="s">
        <v>67</v>
      </c>
      <c r="L5" s="30" t="s">
        <v>67</v>
      </c>
      <c r="M5" s="30" t="s">
        <v>67</v>
      </c>
    </row>
    <row r="6" spans="1:13" ht="15" customHeight="1" x14ac:dyDescent="0.2">
      <c r="A6" s="30" t="s">
        <v>2</v>
      </c>
      <c r="B6" s="33">
        <v>24</v>
      </c>
      <c r="C6" s="33">
        <v>554</v>
      </c>
      <c r="D6" s="33">
        <v>24</v>
      </c>
      <c r="E6" s="33">
        <v>635</v>
      </c>
      <c r="F6" s="33">
        <v>28</v>
      </c>
      <c r="G6" s="33">
        <v>683</v>
      </c>
      <c r="H6" s="33">
        <v>6824</v>
      </c>
      <c r="I6" s="33">
        <v>2397</v>
      </c>
      <c r="J6" s="33">
        <v>3173</v>
      </c>
      <c r="K6" s="33">
        <v>2121</v>
      </c>
      <c r="L6" s="33">
        <v>8265</v>
      </c>
      <c r="M6" s="33">
        <v>6144</v>
      </c>
    </row>
    <row r="7" spans="1:13" ht="15" customHeight="1" x14ac:dyDescent="0.2">
      <c r="A7" s="30" t="s">
        <v>6</v>
      </c>
      <c r="B7" s="35">
        <v>27</v>
      </c>
      <c r="C7" s="35">
        <v>596</v>
      </c>
      <c r="D7" s="35">
        <v>27</v>
      </c>
      <c r="E7" s="35">
        <v>621</v>
      </c>
      <c r="F7" s="35">
        <v>26</v>
      </c>
      <c r="G7" s="35">
        <v>670</v>
      </c>
      <c r="H7" s="38">
        <v>6724</v>
      </c>
      <c r="I7" s="38">
        <v>2811</v>
      </c>
      <c r="J7" s="38">
        <v>3462</v>
      </c>
      <c r="K7" s="38">
        <v>2369</v>
      </c>
      <c r="L7" s="38">
        <v>8279</v>
      </c>
      <c r="M7" s="38">
        <v>5934</v>
      </c>
    </row>
    <row r="8" spans="1:13" ht="15" customHeight="1" x14ac:dyDescent="0.2">
      <c r="A8" s="30" t="s">
        <v>7</v>
      </c>
      <c r="B8" s="35">
        <v>25</v>
      </c>
      <c r="C8" s="35">
        <v>621</v>
      </c>
      <c r="D8" s="35">
        <v>27</v>
      </c>
      <c r="E8" s="35">
        <v>614</v>
      </c>
      <c r="F8" s="35">
        <v>27</v>
      </c>
      <c r="G8" s="34">
        <v>694</v>
      </c>
      <c r="H8" s="38">
        <v>6741</v>
      </c>
      <c r="I8" s="38">
        <v>2705</v>
      </c>
      <c r="J8" s="38">
        <v>3191</v>
      </c>
      <c r="K8" s="38">
        <v>2320</v>
      </c>
      <c r="L8" s="38">
        <v>8232</v>
      </c>
      <c r="M8" s="38">
        <v>5788</v>
      </c>
    </row>
    <row r="9" spans="1:13" ht="15" customHeight="1" x14ac:dyDescent="0.2">
      <c r="A9" s="30" t="s">
        <v>5</v>
      </c>
      <c r="B9" s="35">
        <v>24</v>
      </c>
      <c r="C9" s="35">
        <v>533</v>
      </c>
      <c r="D9" s="35">
        <v>27</v>
      </c>
      <c r="E9" s="35">
        <v>631</v>
      </c>
      <c r="F9" s="35">
        <v>26</v>
      </c>
      <c r="G9" s="35">
        <v>608</v>
      </c>
      <c r="H9" s="38">
        <v>6691</v>
      </c>
      <c r="I9" s="38">
        <v>2648</v>
      </c>
      <c r="J9" s="38">
        <v>3000</v>
      </c>
      <c r="K9" s="38">
        <v>2180</v>
      </c>
      <c r="L9" s="38">
        <v>8164</v>
      </c>
      <c r="M9" s="38">
        <v>5889</v>
      </c>
    </row>
    <row r="10" spans="1:13" ht="15" customHeight="1" x14ac:dyDescent="0.2">
      <c r="A10" s="30" t="s">
        <v>154</v>
      </c>
      <c r="B10" s="35">
        <v>24</v>
      </c>
      <c r="C10" s="35">
        <v>491</v>
      </c>
      <c r="D10" s="35">
        <v>25</v>
      </c>
      <c r="E10" s="35">
        <v>573</v>
      </c>
      <c r="F10" s="35">
        <v>26</v>
      </c>
      <c r="G10" s="35">
        <v>632</v>
      </c>
      <c r="H10" s="38">
        <v>6800</v>
      </c>
      <c r="I10" s="38">
        <v>2558</v>
      </c>
      <c r="J10" s="38">
        <v>3007</v>
      </c>
      <c r="K10" s="38">
        <v>2208</v>
      </c>
      <c r="L10" s="38">
        <v>8209</v>
      </c>
      <c r="M10" s="38">
        <v>5767</v>
      </c>
    </row>
    <row r="11" spans="1:13" ht="15" customHeight="1" x14ac:dyDescent="0.2">
      <c r="M11" s="45" t="s">
        <v>20</v>
      </c>
    </row>
    <row r="12" spans="1:13" ht="15" customHeight="1" x14ac:dyDescent="0.2"/>
    <row r="13" spans="1:13" ht="15" customHeight="1" x14ac:dyDescent="0.2"/>
    <row r="14" spans="1:13" ht="15" customHeight="1" x14ac:dyDescent="0.2"/>
    <row r="15" spans="1:13" ht="15" customHeight="1" x14ac:dyDescent="0.2"/>
    <row r="16" spans="1: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sheetData>
  <customSheetViews>
    <customSheetView guid="{F147AC4D-8A22-48F2-84D1-6DBCA5780358}" scale="60" showPageBreaks="1" showGridLines="0" view="pageBreakPreview">
      <selection activeCell="M11" sqref="M11"/>
      <pageMargins left="0.78740157480314965" right="0.78740157480314965" top="0.59055118110236227" bottom="0.59055118110236227" header="0.51181102362204722" footer="0.51181102362204722"/>
      <pageSetup paperSize="9" fitToHeight="0" orientation="landscape" horizontalDpi="200" verticalDpi="200" r:id="rId1"/>
      <headerFooter alignWithMargins="0"/>
    </customSheetView>
    <customSheetView guid="{2AE08D0A-13DA-D14F-BFF3-0B0F2D7C87F7}" showGridLines="0">
      <selection activeCell="A10" sqref="A10:XFD10"/>
      <pageMargins left="0.78740157480314965" right="0.78740157480314965" top="0.59055118110236227" bottom="0.59055118110236227" header="0.51181102362204722" footer="0.51181102362204722"/>
      <pageSetup paperSize="9" fitToHeight="0" orientation="landscape" horizontalDpi="200" verticalDpi="200" r:id="rId2"/>
      <headerFooter alignWithMargins="0"/>
    </customSheetView>
    <customSheetView guid="{92BA284C-17D7-5B4E-9144-47BFD09BC2B9}" showPageBreaks="1" showGridLines="0">
      <selection activeCell="A10" sqref="A10:XFD10"/>
      <pageMargins left="0.78740157480314965" right="0.78740157480314965" top="0.59055118110236227" bottom="0.59055118110236227" header="0.51181102362204722" footer="0.51181102362204722"/>
      <pageSetup paperSize="9" fitToHeight="0" orientation="landscape" horizontalDpi="200" verticalDpi="200" r:id="rId3"/>
      <headerFooter alignWithMargins="0"/>
    </customSheetView>
    <customSheetView guid="{789B7F71-4824-44EB-BCD5-AD8B1A7C79EE}" showGridLines="0">
      <selection activeCell="A10" sqref="A10:XFD10"/>
      <pageMargins left="0.78740157480314965" right="0.78740157480314965" top="0.59055118110236227" bottom="0.59055118110236227" header="0.51181102362204722" footer="0.51181102362204722"/>
      <pageSetup paperSize="9" fitToHeight="0" orientation="landscape" horizontalDpi="200" verticalDpi="200" r:id="rId4"/>
      <headerFooter alignWithMargins="0"/>
    </customSheetView>
    <customSheetView guid="{CD2C9220-2CC4-E94F-A692-3E0BCEBF9DB6}" showPageBreaks="1" showGridLines="0">
      <selection activeCell="A10" sqref="A10:XFD10"/>
      <pageMargins left="0.78740157480314965" right="0.78740157480314965" top="0.59055118110236227" bottom="0.59055118110236227" header="0.51181102362204722" footer="0.51181102362204722"/>
      <pageSetup paperSize="9" fitToHeight="0" orientation="landscape" horizontalDpi="200" verticalDpi="200" r:id="rId5"/>
      <headerFooter alignWithMargins="0"/>
    </customSheetView>
    <customSheetView guid="{F5901B06-D806-6541-96CC-AE021456147C}" showGridLines="0">
      <selection activeCell="A10" sqref="A10:XFD10"/>
      <pageMargins left="0.78740157480314965" right="0.78740157480314965" top="0.59055118110236227" bottom="0.59055118110236227" header="0.51181102362204722" footer="0.51181102362204722"/>
      <pageSetup paperSize="9" fitToHeight="0" orientation="landscape" horizontalDpi="200" verticalDpi="200" r:id="rId6"/>
      <headerFooter alignWithMargins="0"/>
    </customSheetView>
    <customSheetView guid="{ADAE254D-8F9C-421E-9CBB-854BCCB7B70A}" showPageBreaks="1" showGridLines="0" view="pageBreakPreview">
      <selection activeCell="A7" sqref="A7"/>
      <pageMargins left="0.7" right="0.7" top="0.75" bottom="0.75" header="0.3" footer="0.3"/>
      <pageSetup paperSize="9" fitToHeight="0" orientation="landscape" horizontalDpi="200" verticalDpi="200" r:id="rId7"/>
      <headerFooter alignWithMargins="0"/>
    </customSheetView>
    <customSheetView guid="{398B8166-F2C3-5C4F-98EC-8B2990D79699}" showPageBreaks="1" showGridLines="0">
      <selection activeCell="A10" sqref="A10:XFD10"/>
      <pageMargins left="0.78740157480314965" right="0.78740157480314965" top="0.59055118110236227" bottom="0.59055118110236227" header="0.51181102362204722" footer="0.51181102362204722"/>
      <pageSetup paperSize="9" fitToHeight="0" orientation="landscape" horizontalDpi="200" verticalDpi="200" r:id="rId8"/>
      <headerFooter alignWithMargins="0"/>
    </customSheetView>
    <customSheetView guid="{5180372A-7417-C240-91B5-A3D6AB694599}" showPageBreaks="1" showGridLines="0">
      <selection activeCell="G11" sqref="G11"/>
      <pageMargins left="0.78740157480314965" right="0.78740157480314965" top="0.59055118110236227" bottom="0.59055118110236227" header="0.51181102362204722" footer="0.51181102362204722"/>
      <pageSetup paperSize="9" fitToHeight="0" orientation="landscape" horizontalDpi="200" verticalDpi="200" r:id="rId9"/>
      <headerFooter alignWithMargins="0"/>
    </customSheetView>
    <customSheetView guid="{4F13BACB-5AD9-B540-B80C-917BFB93F4EA}" showGridLines="0">
      <selection activeCell="G11" sqref="G11"/>
      <pageMargins left="0.78740157480314965" right="0.78740157480314965" top="0.59055118110236227" bottom="0.59055118110236227" header="0.51181102362204722" footer="0.51181102362204722"/>
      <pageSetup paperSize="9" fitToHeight="0" orientation="landscape" horizontalDpi="200" verticalDpi="200" r:id="rId10"/>
      <headerFooter alignWithMargins="0"/>
    </customSheetView>
    <customSheetView guid="{0F98500C-0B83-42F4-AD78-78016596D747}" showGridLines="0">
      <selection activeCell="G11" sqref="G11"/>
      <pageMargins left="0.78740157480314965" right="0.78740157480314965" top="0.59055118110236227" bottom="0.59055118110236227" header="0.51181102362204722" footer="0.51181102362204722"/>
      <pageSetup paperSize="9" fitToHeight="0" orientation="landscape" horizontalDpi="200" verticalDpi="200" r:id="rId11"/>
      <headerFooter alignWithMargins="0"/>
    </customSheetView>
  </customSheetViews>
  <mergeCells count="7">
    <mergeCell ref="A2:A5"/>
    <mergeCell ref="B2:M2"/>
    <mergeCell ref="B3:G3"/>
    <mergeCell ref="H3:M3"/>
    <mergeCell ref="B4:C4"/>
    <mergeCell ref="D4:E4"/>
    <mergeCell ref="F4:G4"/>
  </mergeCells>
  <phoneticPr fontId="6"/>
  <pageMargins left="0.78740157480314965" right="0.78740157480314965" top="0.59055118110236227" bottom="0.59055118110236227" header="0.51181102362204722" footer="0.51181102362204722"/>
  <pageSetup paperSize="9" fitToHeight="0" orientation="landscape" horizontalDpi="200" verticalDpi="200" r:id="rId1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4"/>
  <sheetViews>
    <sheetView showGridLines="0" view="pageBreakPreview" zoomScaleNormal="100" zoomScaleSheetLayoutView="100" workbookViewId="0"/>
  </sheetViews>
  <sheetFormatPr defaultColWidth="9" defaultRowHeight="10.8" x14ac:dyDescent="0.2"/>
  <cols>
    <col min="1" max="1" width="10.44140625" style="1" customWidth="1"/>
    <col min="2" max="9" width="8.88671875" style="2" customWidth="1"/>
    <col min="10" max="12" width="12.33203125" style="2" customWidth="1"/>
    <col min="13" max="25" width="12.44140625" style="2" customWidth="1"/>
    <col min="26" max="16384" width="9" style="2"/>
  </cols>
  <sheetData>
    <row r="1" spans="1:9" ht="15" customHeight="1" x14ac:dyDescent="0.2">
      <c r="I1" s="46" t="s">
        <v>53</v>
      </c>
    </row>
    <row r="2" spans="1:9" ht="15" customHeight="1" x14ac:dyDescent="0.2">
      <c r="A2" s="113" t="s">
        <v>13</v>
      </c>
      <c r="B2" s="110" t="s">
        <v>98</v>
      </c>
      <c r="C2" s="119"/>
      <c r="D2" s="119"/>
      <c r="E2" s="119"/>
      <c r="F2" s="119"/>
      <c r="G2" s="119"/>
      <c r="H2" s="119"/>
      <c r="I2" s="111"/>
    </row>
    <row r="3" spans="1:9" ht="15" customHeight="1" x14ac:dyDescent="0.2">
      <c r="A3" s="113"/>
      <c r="B3" s="113" t="s">
        <v>87</v>
      </c>
      <c r="C3" s="113"/>
      <c r="D3" s="113"/>
      <c r="E3" s="113"/>
      <c r="F3" s="113" t="s">
        <v>86</v>
      </c>
      <c r="G3" s="113"/>
      <c r="H3" s="30" t="s">
        <v>97</v>
      </c>
      <c r="I3" s="114" t="s">
        <v>96</v>
      </c>
    </row>
    <row r="4" spans="1:9" ht="22.5" customHeight="1" x14ac:dyDescent="0.2">
      <c r="A4" s="113"/>
      <c r="B4" s="32" t="s">
        <v>95</v>
      </c>
      <c r="C4" s="32" t="s">
        <v>94</v>
      </c>
      <c r="D4" s="32" t="s">
        <v>93</v>
      </c>
      <c r="E4" s="32" t="s">
        <v>92</v>
      </c>
      <c r="F4" s="30" t="s">
        <v>89</v>
      </c>
      <c r="G4" s="32" t="s">
        <v>90</v>
      </c>
      <c r="H4" s="30" t="s">
        <v>89</v>
      </c>
      <c r="I4" s="113"/>
    </row>
    <row r="5" spans="1:9" s="1" customFormat="1" ht="15.9" customHeight="1" x14ac:dyDescent="0.2">
      <c r="A5" s="113"/>
      <c r="B5" s="30" t="s">
        <v>26</v>
      </c>
      <c r="C5" s="30" t="s">
        <v>26</v>
      </c>
      <c r="D5" s="30" t="s">
        <v>26</v>
      </c>
      <c r="E5" s="30" t="s">
        <v>26</v>
      </c>
      <c r="F5" s="30" t="s">
        <v>26</v>
      </c>
      <c r="G5" s="30" t="s">
        <v>26</v>
      </c>
      <c r="H5" s="30" t="s">
        <v>26</v>
      </c>
      <c r="I5" s="30" t="s">
        <v>26</v>
      </c>
    </row>
    <row r="6" spans="1:9" ht="15" customHeight="1" x14ac:dyDescent="0.2">
      <c r="A6" s="30" t="s">
        <v>2</v>
      </c>
      <c r="B6" s="35">
        <v>395</v>
      </c>
      <c r="C6" s="35">
        <v>294</v>
      </c>
      <c r="D6" s="35">
        <v>72</v>
      </c>
      <c r="E6" s="35">
        <v>98</v>
      </c>
      <c r="F6" s="35">
        <v>16</v>
      </c>
      <c r="G6" s="34" t="s">
        <v>35</v>
      </c>
      <c r="H6" s="35">
        <v>68</v>
      </c>
      <c r="I6" s="34">
        <v>1</v>
      </c>
    </row>
    <row r="7" spans="1:9" ht="15" customHeight="1" x14ac:dyDescent="0.2">
      <c r="A7" s="30" t="s">
        <v>6</v>
      </c>
      <c r="B7" s="35">
        <v>461</v>
      </c>
      <c r="C7" s="35">
        <v>336</v>
      </c>
      <c r="D7" s="35">
        <v>81</v>
      </c>
      <c r="E7" s="35">
        <v>106</v>
      </c>
      <c r="F7" s="35">
        <v>9</v>
      </c>
      <c r="G7" s="34" t="s">
        <v>35</v>
      </c>
      <c r="H7" s="35">
        <v>40</v>
      </c>
      <c r="I7" s="34" t="s">
        <v>35</v>
      </c>
    </row>
    <row r="8" spans="1:9" ht="15" customHeight="1" x14ac:dyDescent="0.2">
      <c r="A8" s="30" t="s">
        <v>7</v>
      </c>
      <c r="B8" s="35">
        <v>441</v>
      </c>
      <c r="C8" s="35">
        <v>282</v>
      </c>
      <c r="D8" s="35">
        <v>88</v>
      </c>
      <c r="E8" s="35">
        <v>160</v>
      </c>
      <c r="F8" s="35">
        <v>13</v>
      </c>
      <c r="G8" s="34" t="s">
        <v>35</v>
      </c>
      <c r="H8" s="35">
        <v>32</v>
      </c>
      <c r="I8" s="34">
        <v>6</v>
      </c>
    </row>
    <row r="9" spans="1:9" ht="15" customHeight="1" x14ac:dyDescent="0.2">
      <c r="A9" s="30" t="s">
        <v>5</v>
      </c>
      <c r="B9" s="35">
        <v>512</v>
      </c>
      <c r="C9" s="35">
        <v>316</v>
      </c>
      <c r="D9" s="35">
        <v>83</v>
      </c>
      <c r="E9" s="35">
        <v>122</v>
      </c>
      <c r="F9" s="35">
        <v>22</v>
      </c>
      <c r="G9" s="35">
        <v>2</v>
      </c>
      <c r="H9" s="35">
        <v>78</v>
      </c>
      <c r="I9" s="35">
        <v>3</v>
      </c>
    </row>
    <row r="10" spans="1:9" ht="15" customHeight="1" x14ac:dyDescent="0.2">
      <c r="A10" s="30" t="s">
        <v>154</v>
      </c>
      <c r="B10" s="35">
        <v>488</v>
      </c>
      <c r="C10" s="35">
        <v>345</v>
      </c>
      <c r="D10" s="35">
        <v>61</v>
      </c>
      <c r="E10" s="35">
        <v>104</v>
      </c>
      <c r="F10" s="35">
        <v>15</v>
      </c>
      <c r="G10" s="34" t="s">
        <v>35</v>
      </c>
      <c r="H10" s="35">
        <v>78</v>
      </c>
      <c r="I10" s="35">
        <v>2</v>
      </c>
    </row>
    <row r="11" spans="1:9" ht="15" customHeight="1" x14ac:dyDescent="0.2">
      <c r="A11" s="26"/>
      <c r="I11" s="46" t="s">
        <v>61</v>
      </c>
    </row>
    <row r="12" spans="1:9" ht="15" customHeight="1" x14ac:dyDescent="0.2"/>
    <row r="13" spans="1:9" ht="15" customHeight="1" x14ac:dyDescent="0.2"/>
    <row r="14" spans="1:9" ht="15" customHeight="1" x14ac:dyDescent="0.2"/>
    <row r="15" spans="1:9" ht="15" customHeight="1" x14ac:dyDescent="0.2"/>
    <row r="16" spans="1: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22.5" customHeight="1" x14ac:dyDescent="0.2"/>
    <row r="39" ht="22.5" customHeight="1" x14ac:dyDescent="0.2"/>
    <row r="40" ht="22.5" customHeight="1" x14ac:dyDescent="0.2"/>
    <row r="41" ht="22.5" customHeight="1" x14ac:dyDescent="0.2"/>
    <row r="42" ht="22.5" customHeight="1" x14ac:dyDescent="0.2"/>
    <row r="43" ht="22.5" customHeight="1" x14ac:dyDescent="0.2"/>
    <row r="44" ht="22.5" customHeight="1" x14ac:dyDescent="0.2"/>
  </sheetData>
  <customSheetViews>
    <customSheetView guid="{F147AC4D-8A22-48F2-84D1-6DBCA5780358}" scale="80" showPageBreaks="1" showGridLines="0" printArea="1" view="pageBreakPreview">
      <selection activeCell="I12" sqref="I12"/>
      <pageMargins left="0.78740157480314965" right="0.78740157480314965" top="0.59055118110236227" bottom="0.59055118110236227" header="0.51181102362204722" footer="0.51181102362204722"/>
      <pageSetup paperSize="9" fitToHeight="0" orientation="landscape" horizontalDpi="200" verticalDpi="200" r:id="rId1"/>
      <headerFooter alignWithMargins="0"/>
    </customSheetView>
    <customSheetView guid="{2AE08D0A-13DA-D14F-BFF3-0B0F2D7C87F7}" showGridLines="0" printArea="1">
      <selection activeCell="B10" sqref="B10:I10"/>
      <pageMargins left="0.78740157480314965" right="0.78740157480314965" top="0.59055118110236227" bottom="0.59055118110236227" header="0.51181102362204722" footer="0.51181102362204722"/>
      <pageSetup paperSize="9" fitToHeight="0" orientation="landscape" horizontalDpi="200" verticalDpi="200" r:id="rId2"/>
      <headerFooter alignWithMargins="0"/>
    </customSheetView>
    <customSheetView guid="{92BA284C-17D7-5B4E-9144-47BFD09BC2B9}" showPageBreaks="1" showGridLines="0">
      <selection activeCell="B10" sqref="B10:I10"/>
      <pageMargins left="0.78740157480314965" right="0.78740157480314965" top="0.59055118110236227" bottom="0.59055118110236227" header="0.51181102362204722" footer="0.51181102362204722"/>
      <pageSetup paperSize="9" fitToHeight="0" orientation="landscape" horizontalDpi="200" verticalDpi="200" r:id="rId3"/>
      <headerFooter alignWithMargins="0"/>
    </customSheetView>
    <customSheetView guid="{789B7F71-4824-44EB-BCD5-AD8B1A7C79EE}" showGridLines="0">
      <selection activeCell="B10" sqref="B10:I10"/>
      <pageMargins left="0.78740157480314965" right="0.78740157480314965" top="0.59055118110236227" bottom="0.59055118110236227" header="0.51181102362204722" footer="0.51181102362204722"/>
      <pageSetup paperSize="9" fitToHeight="0" orientation="landscape" horizontalDpi="200" verticalDpi="200" r:id="rId4"/>
      <headerFooter alignWithMargins="0"/>
    </customSheetView>
    <customSheetView guid="{CD2C9220-2CC4-E94F-A692-3E0BCEBF9DB6}" showPageBreaks="1" showGridLines="0" printArea="1">
      <selection activeCell="B10" sqref="B10:I10"/>
      <pageMargins left="0.78740157480314965" right="0.78740157480314965" top="0.59055118110236227" bottom="0.59055118110236227" header="0.51181102362204722" footer="0.51181102362204722"/>
      <pageSetup paperSize="9" fitToHeight="0" orientation="landscape" horizontalDpi="200" verticalDpi="200" r:id="rId5"/>
      <headerFooter alignWithMargins="0"/>
    </customSheetView>
    <customSheetView guid="{F5901B06-D806-6541-96CC-AE021456147C}" showGridLines="0" printArea="1">
      <selection activeCell="B10" sqref="B10:I10"/>
      <pageMargins left="0.78740157480314965" right="0.78740157480314965" top="0.59055118110236227" bottom="0.59055118110236227" header="0.51181102362204722" footer="0.51181102362204722"/>
      <pageSetup paperSize="9" fitToHeight="0" orientation="landscape" horizontalDpi="200" verticalDpi="200" r:id="rId6"/>
      <headerFooter alignWithMargins="0"/>
    </customSheetView>
    <customSheetView guid="{ADAE254D-8F9C-421E-9CBB-854BCCB7B70A}" showPageBreaks="1" showGridLines="0" printArea="1" view="pageBreakPreview">
      <selection activeCell="B10" sqref="B10:I10"/>
      <pageMargins left="0.7" right="0.7" top="0.75" bottom="0.75" header="0.3" footer="0.3"/>
      <pageSetup paperSize="9" fitToHeight="0" orientation="landscape" horizontalDpi="200" verticalDpi="200" r:id="rId7"/>
      <headerFooter alignWithMargins="0"/>
    </customSheetView>
    <customSheetView guid="{398B8166-F2C3-5C4F-98EC-8B2990D79699}" showPageBreaks="1" showGridLines="0">
      <selection activeCell="B10" sqref="B10:I10"/>
      <pageMargins left="0.78740157480314965" right="0.78740157480314965" top="0.59055118110236227" bottom="0.59055118110236227" header="0.51181102362204722" footer="0.51181102362204722"/>
      <pageSetup paperSize="9" fitToHeight="0" orientation="landscape" horizontalDpi="200" verticalDpi="200" r:id="rId8"/>
      <headerFooter alignWithMargins="0"/>
    </customSheetView>
    <customSheetView guid="{5180372A-7417-C240-91B5-A3D6AB694599}" showPageBreaks="1" showGridLines="0" printArea="1">
      <selection activeCell="D12" sqref="D12"/>
      <pageMargins left="0.78740157480314965" right="0.78740157480314965" top="0.59055118110236227" bottom="0.59055118110236227" header="0.51181102362204722" footer="0.51181102362204722"/>
      <pageSetup paperSize="9" fitToHeight="0" orientation="landscape" horizontalDpi="200" verticalDpi="200" r:id="rId9"/>
      <headerFooter alignWithMargins="0"/>
    </customSheetView>
    <customSheetView guid="{4F13BACB-5AD9-B540-B80C-917BFB93F4EA}" showGridLines="0" printArea="1">
      <selection activeCell="D12" sqref="D12"/>
      <pageMargins left="0.78740157480314965" right="0.78740157480314965" top="0.59055118110236227" bottom="0.59055118110236227" header="0.51181102362204722" footer="0.51181102362204722"/>
      <pageSetup paperSize="9" fitToHeight="0" orientation="landscape" horizontalDpi="200" verticalDpi="200" r:id="rId10"/>
      <headerFooter alignWithMargins="0"/>
    </customSheetView>
    <customSheetView guid="{0F98500C-0B83-42F4-AD78-78016596D747}" showGridLines="0">
      <selection activeCell="D12" sqref="D12"/>
      <pageMargins left="0.78740157480314965" right="0.78740157480314965" top="0.59055118110236227" bottom="0.59055118110236227" header="0.51181102362204722" footer="0.51181102362204722"/>
      <pageSetup paperSize="9" fitToHeight="0" orientation="landscape" horizontalDpi="200" verticalDpi="200" r:id="rId11"/>
      <headerFooter alignWithMargins="0"/>
    </customSheetView>
  </customSheetViews>
  <mergeCells count="5">
    <mergeCell ref="B2:I2"/>
    <mergeCell ref="B3:E3"/>
    <mergeCell ref="F3:G3"/>
    <mergeCell ref="A2:A5"/>
    <mergeCell ref="I3:I4"/>
  </mergeCells>
  <phoneticPr fontId="6"/>
  <pageMargins left="0.78740157480314965" right="0.78740157480314965" top="0.59055118110236227" bottom="0.59055118110236227" header="0.51181102362204722" footer="0.51181102362204722"/>
  <pageSetup paperSize="9" fitToHeight="0" orientation="landscape" horizontalDpi="200" verticalDpi="200" r:id="rId1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31"/>
  <sheetViews>
    <sheetView showGridLines="0" view="pageBreakPreview" zoomScaleNormal="110" zoomScaleSheetLayoutView="100" workbookViewId="0"/>
  </sheetViews>
  <sheetFormatPr defaultColWidth="9" defaultRowHeight="10.8" x14ac:dyDescent="0.2"/>
  <cols>
    <col min="1" max="1" width="18.88671875" style="1" customWidth="1"/>
    <col min="2" max="16" width="7.21875" style="2" customWidth="1"/>
    <col min="17" max="17" width="6.109375" style="2" customWidth="1"/>
    <col min="18" max="20" width="12.44140625" style="2" customWidth="1"/>
    <col min="21" max="16384" width="9" style="2"/>
  </cols>
  <sheetData>
    <row r="1" spans="1:16" ht="21.75" customHeight="1" x14ac:dyDescent="0.2">
      <c r="A1" s="12" t="s">
        <v>117</v>
      </c>
    </row>
    <row r="2" spans="1:16" ht="15" customHeight="1" x14ac:dyDescent="0.2">
      <c r="A2" s="29"/>
      <c r="B2" s="46"/>
      <c r="C2" s="46"/>
      <c r="D2" s="46"/>
      <c r="G2" s="46"/>
      <c r="J2" s="46"/>
      <c r="M2" s="46"/>
      <c r="P2" s="46" t="s">
        <v>115</v>
      </c>
    </row>
    <row r="3" spans="1:16" ht="15" customHeight="1" x14ac:dyDescent="0.2">
      <c r="A3" s="113" t="s">
        <v>114</v>
      </c>
      <c r="B3" s="110" t="s">
        <v>2</v>
      </c>
      <c r="C3" s="119"/>
      <c r="D3" s="111"/>
      <c r="E3" s="110" t="s">
        <v>6</v>
      </c>
      <c r="F3" s="119"/>
      <c r="G3" s="111"/>
      <c r="H3" s="110" t="s">
        <v>7</v>
      </c>
      <c r="I3" s="119"/>
      <c r="J3" s="111"/>
      <c r="K3" s="110" t="s">
        <v>5</v>
      </c>
      <c r="L3" s="119"/>
      <c r="M3" s="111"/>
      <c r="N3" s="110" t="s">
        <v>154</v>
      </c>
      <c r="O3" s="119"/>
      <c r="P3" s="111"/>
    </row>
    <row r="4" spans="1:16" ht="15" customHeight="1" x14ac:dyDescent="0.2">
      <c r="A4" s="113"/>
      <c r="B4" s="30" t="s">
        <v>113</v>
      </c>
      <c r="C4" s="30" t="s">
        <v>112</v>
      </c>
      <c r="D4" s="30" t="s">
        <v>111</v>
      </c>
      <c r="E4" s="30" t="s">
        <v>113</v>
      </c>
      <c r="F4" s="30" t="s">
        <v>112</v>
      </c>
      <c r="G4" s="30" t="s">
        <v>111</v>
      </c>
      <c r="H4" s="30" t="s">
        <v>113</v>
      </c>
      <c r="I4" s="30" t="s">
        <v>112</v>
      </c>
      <c r="J4" s="30" t="s">
        <v>111</v>
      </c>
      <c r="K4" s="30" t="s">
        <v>113</v>
      </c>
      <c r="L4" s="30" t="s">
        <v>112</v>
      </c>
      <c r="M4" s="30" t="s">
        <v>111</v>
      </c>
      <c r="N4" s="30" t="s">
        <v>113</v>
      </c>
      <c r="O4" s="30" t="s">
        <v>112</v>
      </c>
      <c r="P4" s="30" t="s">
        <v>111</v>
      </c>
    </row>
    <row r="5" spans="1:16" ht="15" customHeight="1" x14ac:dyDescent="0.2">
      <c r="A5" s="30" t="s">
        <v>110</v>
      </c>
      <c r="B5" s="33">
        <v>2411</v>
      </c>
      <c r="C5" s="33">
        <v>2451</v>
      </c>
      <c r="D5" s="52">
        <f>C5/B5</f>
        <v>1.0165906262961426</v>
      </c>
      <c r="E5" s="33">
        <v>2561</v>
      </c>
      <c r="F5" s="33">
        <v>2329</v>
      </c>
      <c r="G5" s="52">
        <f>F5/E5</f>
        <v>0.90941038656774698</v>
      </c>
      <c r="H5" s="33">
        <v>2535</v>
      </c>
      <c r="I5" s="33">
        <v>2446</v>
      </c>
      <c r="J5" s="52">
        <f>I5/H5</f>
        <v>0.96489151873767254</v>
      </c>
      <c r="K5" s="33">
        <v>2260</v>
      </c>
      <c r="L5" s="33">
        <v>2197</v>
      </c>
      <c r="M5" s="52">
        <f>L5/K5</f>
        <v>0.97212389380530972</v>
      </c>
      <c r="N5" s="33">
        <v>672</v>
      </c>
      <c r="O5" s="33">
        <v>592</v>
      </c>
      <c r="P5" s="52">
        <f t="shared" ref="P5:P13" si="0">O5/N5</f>
        <v>0.88095238095238093</v>
      </c>
    </row>
    <row r="6" spans="1:16" ht="15" customHeight="1" x14ac:dyDescent="0.2">
      <c r="A6" s="30" t="s">
        <v>100</v>
      </c>
      <c r="B6" s="33">
        <v>2411</v>
      </c>
      <c r="C6" s="33">
        <v>2412</v>
      </c>
      <c r="D6" s="52">
        <f>C6/B6</f>
        <v>1.0004147656574036</v>
      </c>
      <c r="E6" s="33">
        <v>2468</v>
      </c>
      <c r="F6" s="33">
        <v>2329</v>
      </c>
      <c r="G6" s="52">
        <f>F6/E6</f>
        <v>0.94367909238249592</v>
      </c>
      <c r="H6" s="33">
        <v>2535</v>
      </c>
      <c r="I6" s="33">
        <v>2444</v>
      </c>
      <c r="J6" s="52">
        <f>I6/H6</f>
        <v>0.96410256410256412</v>
      </c>
      <c r="K6" s="33">
        <v>2260</v>
      </c>
      <c r="L6" s="33">
        <v>2205</v>
      </c>
      <c r="M6" s="52">
        <f>L6/K6</f>
        <v>0.97566371681415931</v>
      </c>
      <c r="N6" s="33">
        <v>2073</v>
      </c>
      <c r="O6" s="33">
        <v>1998</v>
      </c>
      <c r="P6" s="52">
        <f t="shared" si="0"/>
        <v>0.9638205499276411</v>
      </c>
    </row>
    <row r="7" spans="1:16" ht="15" customHeight="1" x14ac:dyDescent="0.2">
      <c r="A7" s="30" t="s">
        <v>109</v>
      </c>
      <c r="B7" s="33">
        <v>569</v>
      </c>
      <c r="C7" s="33">
        <v>530</v>
      </c>
      <c r="D7" s="52">
        <v>0.93100000000000005</v>
      </c>
      <c r="E7" s="33">
        <v>1536</v>
      </c>
      <c r="F7" s="33">
        <v>1313</v>
      </c>
      <c r="G7" s="52">
        <v>0.85499999999999998</v>
      </c>
      <c r="H7" s="33">
        <v>1430</v>
      </c>
      <c r="I7" s="33">
        <v>1416</v>
      </c>
      <c r="J7" s="52">
        <f>I7/H7</f>
        <v>0.99020979020979016</v>
      </c>
      <c r="K7" s="33">
        <v>1311</v>
      </c>
      <c r="L7" s="33">
        <v>1215</v>
      </c>
      <c r="M7" s="52">
        <f>L7/K7</f>
        <v>0.92677345537757438</v>
      </c>
      <c r="N7" s="33">
        <v>1228</v>
      </c>
      <c r="O7" s="33">
        <v>1119</v>
      </c>
      <c r="P7" s="52">
        <f t="shared" si="0"/>
        <v>0.91123778501628661</v>
      </c>
    </row>
    <row r="8" spans="1:16" ht="15" customHeight="1" x14ac:dyDescent="0.2">
      <c r="A8" s="32" t="s">
        <v>108</v>
      </c>
      <c r="B8" s="33">
        <v>600</v>
      </c>
      <c r="C8" s="33">
        <v>593</v>
      </c>
      <c r="D8" s="52">
        <f>C8/B8</f>
        <v>0.98833333333333329</v>
      </c>
      <c r="E8" s="33">
        <v>604</v>
      </c>
      <c r="F8" s="33">
        <v>592</v>
      </c>
      <c r="G8" s="52">
        <f>F8/E8</f>
        <v>0.98013245033112584</v>
      </c>
      <c r="H8" s="33">
        <v>641</v>
      </c>
      <c r="I8" s="33">
        <v>600</v>
      </c>
      <c r="J8" s="52">
        <f>I8/H8</f>
        <v>0.93603744149765988</v>
      </c>
      <c r="K8" s="33">
        <v>572</v>
      </c>
      <c r="L8" s="33">
        <v>555</v>
      </c>
      <c r="M8" s="52">
        <f>L8/K8</f>
        <v>0.97027972027972031</v>
      </c>
      <c r="N8" s="33">
        <v>493</v>
      </c>
      <c r="O8" s="33">
        <v>481</v>
      </c>
      <c r="P8" s="52">
        <f t="shared" si="0"/>
        <v>0.97565922920892489</v>
      </c>
    </row>
    <row r="9" spans="1:16" ht="22.8" customHeight="1" x14ac:dyDescent="0.2">
      <c r="A9" s="32" t="s">
        <v>107</v>
      </c>
      <c r="B9" s="33">
        <v>2441</v>
      </c>
      <c r="C9" s="33">
        <v>2469</v>
      </c>
      <c r="D9" s="52">
        <f>C9/B9</f>
        <v>1.011470708725932</v>
      </c>
      <c r="E9" s="33">
        <v>2443</v>
      </c>
      <c r="F9" s="33">
        <v>2374</v>
      </c>
      <c r="G9" s="52">
        <f>F9/E9</f>
        <v>0.9717560376586164</v>
      </c>
      <c r="H9" s="33">
        <v>2533</v>
      </c>
      <c r="I9" s="33">
        <v>2402</v>
      </c>
      <c r="J9" s="52">
        <f>I9/H9</f>
        <v>0.9482826687722069</v>
      </c>
      <c r="K9" s="33">
        <v>2260</v>
      </c>
      <c r="L9" s="33">
        <v>2358</v>
      </c>
      <c r="M9" s="52">
        <f>L9/K9</f>
        <v>1.0433628318584072</v>
      </c>
      <c r="N9" s="33">
        <v>671</v>
      </c>
      <c r="O9" s="33">
        <v>713</v>
      </c>
      <c r="P9" s="52">
        <f t="shared" si="0"/>
        <v>1.0625931445603576</v>
      </c>
    </row>
    <row r="10" spans="1:16" ht="22.8" customHeight="1" x14ac:dyDescent="0.2">
      <c r="A10" s="32" t="s">
        <v>14</v>
      </c>
      <c r="B10" s="33" t="s">
        <v>35</v>
      </c>
      <c r="C10" s="33" t="s">
        <v>35</v>
      </c>
      <c r="D10" s="33" t="s">
        <v>35</v>
      </c>
      <c r="E10" s="33" t="s">
        <v>35</v>
      </c>
      <c r="F10" s="33" t="s">
        <v>35</v>
      </c>
      <c r="G10" s="33" t="s">
        <v>35</v>
      </c>
      <c r="H10" s="33" t="s">
        <v>35</v>
      </c>
      <c r="I10" s="33" t="s">
        <v>35</v>
      </c>
      <c r="J10" s="33" t="s">
        <v>35</v>
      </c>
      <c r="K10" s="33" t="s">
        <v>35</v>
      </c>
      <c r="L10" s="33" t="s">
        <v>35</v>
      </c>
      <c r="M10" s="33" t="s">
        <v>35</v>
      </c>
      <c r="N10" s="33">
        <v>1402</v>
      </c>
      <c r="O10" s="33">
        <v>1388</v>
      </c>
      <c r="P10" s="52">
        <f t="shared" si="0"/>
        <v>0.9900142653352354</v>
      </c>
    </row>
    <row r="11" spans="1:16" ht="22.8" customHeight="1" x14ac:dyDescent="0.2">
      <c r="A11" s="32" t="s">
        <v>184</v>
      </c>
      <c r="B11" s="33">
        <v>841</v>
      </c>
      <c r="C11" s="33">
        <v>831</v>
      </c>
      <c r="D11" s="52">
        <f t="shared" ref="D11:D17" si="1">C11/B11</f>
        <v>0.98810939357907257</v>
      </c>
      <c r="E11" s="33">
        <v>861</v>
      </c>
      <c r="F11" s="33">
        <v>717</v>
      </c>
      <c r="G11" s="52">
        <f t="shared" ref="G11:G17" si="2">F11/E11</f>
        <v>0.83275261324041816</v>
      </c>
      <c r="H11" s="33">
        <v>790</v>
      </c>
      <c r="I11" s="33">
        <v>575</v>
      </c>
      <c r="J11" s="52">
        <f t="shared" ref="J11:J17" si="3">I11/H11</f>
        <v>0.72784810126582278</v>
      </c>
      <c r="K11" s="33">
        <v>757</v>
      </c>
      <c r="L11" s="33">
        <v>621</v>
      </c>
      <c r="M11" s="52">
        <f t="shared" ref="M11:M17" si="4">L11/K11</f>
        <v>0.82034346103038314</v>
      </c>
      <c r="N11" s="33">
        <v>770</v>
      </c>
      <c r="O11" s="33">
        <v>671</v>
      </c>
      <c r="P11" s="52">
        <f t="shared" si="0"/>
        <v>0.87142857142857144</v>
      </c>
    </row>
    <row r="12" spans="1:16" ht="15" customHeight="1" x14ac:dyDescent="0.2">
      <c r="A12" s="30" t="s">
        <v>21</v>
      </c>
      <c r="B12" s="33">
        <v>2989</v>
      </c>
      <c r="C12" s="33">
        <v>3418</v>
      </c>
      <c r="D12" s="52">
        <f t="shared" si="1"/>
        <v>1.143526262964202</v>
      </c>
      <c r="E12" s="33">
        <v>2924</v>
      </c>
      <c r="F12" s="33">
        <v>2034</v>
      </c>
      <c r="G12" s="52">
        <f t="shared" si="2"/>
        <v>0.69562243502051979</v>
      </c>
      <c r="H12" s="33">
        <v>2835</v>
      </c>
      <c r="I12" s="33">
        <v>3183</v>
      </c>
      <c r="J12" s="52">
        <f t="shared" si="3"/>
        <v>1.1227513227513228</v>
      </c>
      <c r="K12" s="33">
        <v>2802</v>
      </c>
      <c r="L12" s="33">
        <v>2617</v>
      </c>
      <c r="M12" s="52">
        <f t="shared" si="4"/>
        <v>0.93397573162027125</v>
      </c>
      <c r="N12" s="33">
        <v>2603</v>
      </c>
      <c r="O12" s="33">
        <v>2497</v>
      </c>
      <c r="P12" s="52">
        <f t="shared" si="0"/>
        <v>0.95927775643488278</v>
      </c>
    </row>
    <row r="13" spans="1:16" ht="22.8" customHeight="1" x14ac:dyDescent="0.2">
      <c r="A13" s="32" t="s">
        <v>183</v>
      </c>
      <c r="B13" s="33">
        <v>1366</v>
      </c>
      <c r="C13" s="33">
        <v>1311</v>
      </c>
      <c r="D13" s="52">
        <f t="shared" si="1"/>
        <v>0.95973645680819908</v>
      </c>
      <c r="E13" s="33">
        <v>1359</v>
      </c>
      <c r="F13" s="33">
        <v>1308</v>
      </c>
      <c r="G13" s="52">
        <f t="shared" si="2"/>
        <v>0.96247240618101548</v>
      </c>
      <c r="H13" s="33">
        <v>1363</v>
      </c>
      <c r="I13" s="33">
        <v>1260</v>
      </c>
      <c r="J13" s="52">
        <f t="shared" si="3"/>
        <v>0.9244314013206163</v>
      </c>
      <c r="K13" s="33">
        <v>1328</v>
      </c>
      <c r="L13" s="33">
        <v>1283</v>
      </c>
      <c r="M13" s="52">
        <f t="shared" si="4"/>
        <v>0.96611445783132532</v>
      </c>
      <c r="N13" s="33">
        <v>1219</v>
      </c>
      <c r="O13" s="33">
        <v>1115</v>
      </c>
      <c r="P13" s="52">
        <f t="shared" si="0"/>
        <v>0.91468416735028713</v>
      </c>
    </row>
    <row r="14" spans="1:16" ht="15" customHeight="1" x14ac:dyDescent="0.2">
      <c r="A14" s="30" t="s">
        <v>106</v>
      </c>
      <c r="B14" s="33">
        <v>1304</v>
      </c>
      <c r="C14" s="33">
        <v>1275</v>
      </c>
      <c r="D14" s="52">
        <f t="shared" si="1"/>
        <v>0.97776073619631898</v>
      </c>
      <c r="E14" s="33">
        <v>1188</v>
      </c>
      <c r="F14" s="33">
        <v>1142</v>
      </c>
      <c r="G14" s="52">
        <f t="shared" si="2"/>
        <v>0.96127946127946129</v>
      </c>
      <c r="H14" s="33">
        <v>1256</v>
      </c>
      <c r="I14" s="33">
        <v>1064</v>
      </c>
      <c r="J14" s="52">
        <f t="shared" si="3"/>
        <v>0.84713375796178347</v>
      </c>
      <c r="K14" s="33">
        <v>1232</v>
      </c>
      <c r="L14" s="33">
        <v>1198</v>
      </c>
      <c r="M14" s="52">
        <f t="shared" si="4"/>
        <v>0.97240259740259738</v>
      </c>
      <c r="N14" s="33">
        <v>1139</v>
      </c>
      <c r="O14" s="33">
        <v>1051</v>
      </c>
      <c r="P14" s="52">
        <f t="shared" ref="P14:P20" si="5">O14/N14</f>
        <v>0.922739244951712</v>
      </c>
    </row>
    <row r="15" spans="1:16" ht="15" customHeight="1" x14ac:dyDescent="0.2">
      <c r="A15" s="30" t="s">
        <v>105</v>
      </c>
      <c r="B15" s="33">
        <v>1761</v>
      </c>
      <c r="C15" s="33">
        <v>1757</v>
      </c>
      <c r="D15" s="52">
        <f t="shared" si="1"/>
        <v>0.99772856331629756</v>
      </c>
      <c r="E15" s="33">
        <v>1852</v>
      </c>
      <c r="F15" s="33">
        <v>1752</v>
      </c>
      <c r="G15" s="52">
        <f t="shared" si="2"/>
        <v>0.94600431965442766</v>
      </c>
      <c r="H15" s="33">
        <v>1901</v>
      </c>
      <c r="I15" s="33">
        <v>1833</v>
      </c>
      <c r="J15" s="52">
        <f t="shared" si="3"/>
        <v>0.96422935297211998</v>
      </c>
      <c r="K15" s="33">
        <v>1656</v>
      </c>
      <c r="L15" s="33">
        <v>1608</v>
      </c>
      <c r="M15" s="52">
        <f t="shared" si="4"/>
        <v>0.97101449275362317</v>
      </c>
      <c r="N15" s="33">
        <v>1513</v>
      </c>
      <c r="O15" s="33">
        <v>1476</v>
      </c>
      <c r="P15" s="52">
        <f t="shared" si="5"/>
        <v>0.97554527428949112</v>
      </c>
    </row>
    <row r="16" spans="1:16" ht="15" customHeight="1" x14ac:dyDescent="0.2">
      <c r="A16" s="32" t="s">
        <v>190</v>
      </c>
      <c r="B16" s="33">
        <v>5229</v>
      </c>
      <c r="C16" s="33">
        <v>277</v>
      </c>
      <c r="D16" s="52">
        <f t="shared" si="1"/>
        <v>5.297379996175177E-2</v>
      </c>
      <c r="E16" s="33">
        <v>5067</v>
      </c>
      <c r="F16" s="33">
        <v>605</v>
      </c>
      <c r="G16" s="52">
        <f t="shared" si="2"/>
        <v>0.11940003947108743</v>
      </c>
      <c r="H16" s="33">
        <v>17811</v>
      </c>
      <c r="I16" s="33">
        <v>1368</v>
      </c>
      <c r="J16" s="52">
        <f t="shared" si="3"/>
        <v>7.6806467913087415E-2</v>
      </c>
      <c r="K16" s="33">
        <v>16974</v>
      </c>
      <c r="L16" s="33">
        <v>1493</v>
      </c>
      <c r="M16" s="52">
        <f t="shared" si="4"/>
        <v>8.7958053493578409E-2</v>
      </c>
      <c r="N16" s="33">
        <v>20265</v>
      </c>
      <c r="O16" s="33">
        <v>3128</v>
      </c>
      <c r="P16" s="52">
        <f t="shared" si="5"/>
        <v>0.15435479891438442</v>
      </c>
    </row>
    <row r="17" spans="1:16" ht="15" customHeight="1" x14ac:dyDescent="0.2">
      <c r="A17" s="32" t="s">
        <v>104</v>
      </c>
      <c r="B17" s="33">
        <v>28530</v>
      </c>
      <c r="C17" s="33">
        <v>21359</v>
      </c>
      <c r="D17" s="52">
        <f t="shared" si="1"/>
        <v>0.74865054328776726</v>
      </c>
      <c r="E17" s="33">
        <v>28161</v>
      </c>
      <c r="F17" s="33">
        <v>18536</v>
      </c>
      <c r="G17" s="52">
        <f t="shared" si="2"/>
        <v>0.65821526224210791</v>
      </c>
      <c r="H17" s="33">
        <v>28251</v>
      </c>
      <c r="I17" s="33">
        <v>18491</v>
      </c>
      <c r="J17" s="52">
        <f t="shared" si="3"/>
        <v>0.65452550352199923</v>
      </c>
      <c r="K17" s="33">
        <v>27949</v>
      </c>
      <c r="L17" s="33">
        <v>17655</v>
      </c>
      <c r="M17" s="52">
        <f t="shared" si="4"/>
        <v>0.63168628573473107</v>
      </c>
      <c r="N17" s="33">
        <v>28123</v>
      </c>
      <c r="O17" s="33">
        <v>16070</v>
      </c>
      <c r="P17" s="52">
        <f t="shared" si="5"/>
        <v>0.57141841197596277</v>
      </c>
    </row>
    <row r="18" spans="1:16" ht="22.8" customHeight="1" x14ac:dyDescent="0.2">
      <c r="A18" s="32" t="s">
        <v>180</v>
      </c>
      <c r="B18" s="33" t="s">
        <v>35</v>
      </c>
      <c r="C18" s="33" t="s">
        <v>35</v>
      </c>
      <c r="D18" s="33" t="s">
        <v>35</v>
      </c>
      <c r="E18" s="33" t="s">
        <v>35</v>
      </c>
      <c r="F18" s="33" t="s">
        <v>35</v>
      </c>
      <c r="G18" s="33" t="s">
        <v>35</v>
      </c>
      <c r="H18" s="33" t="s">
        <v>35</v>
      </c>
      <c r="I18" s="33" t="s">
        <v>35</v>
      </c>
      <c r="J18" s="33" t="s">
        <v>35</v>
      </c>
      <c r="K18" s="33" t="s">
        <v>35</v>
      </c>
      <c r="L18" s="33" t="s">
        <v>35</v>
      </c>
      <c r="M18" s="33" t="s">
        <v>35</v>
      </c>
      <c r="N18" s="33">
        <v>28123</v>
      </c>
      <c r="O18" s="33">
        <v>7589</v>
      </c>
      <c r="P18" s="52">
        <f t="shared" si="5"/>
        <v>0.26985030046581088</v>
      </c>
    </row>
    <row r="19" spans="1:16" ht="15" customHeight="1" x14ac:dyDescent="0.2">
      <c r="A19" s="32" t="s">
        <v>103</v>
      </c>
      <c r="B19" s="33">
        <v>3476</v>
      </c>
      <c r="C19" s="33">
        <v>1044</v>
      </c>
      <c r="D19" s="52">
        <f>C19/B19</f>
        <v>0.30034522439585731</v>
      </c>
      <c r="E19" s="33">
        <v>3664</v>
      </c>
      <c r="F19" s="33">
        <v>962</v>
      </c>
      <c r="G19" s="52">
        <f>F19/E19</f>
        <v>0.26255458515283842</v>
      </c>
      <c r="H19" s="33">
        <v>3677</v>
      </c>
      <c r="I19" s="33">
        <v>872</v>
      </c>
      <c r="J19" s="52">
        <f>I19/H19</f>
        <v>0.2371498504215393</v>
      </c>
      <c r="K19" s="33">
        <v>3645</v>
      </c>
      <c r="L19" s="33">
        <v>888</v>
      </c>
      <c r="M19" s="52">
        <f>L19/K19</f>
        <v>0.24362139917695474</v>
      </c>
      <c r="N19" s="33">
        <v>1034</v>
      </c>
      <c r="O19" s="33">
        <v>198</v>
      </c>
      <c r="P19" s="52">
        <f t="shared" si="5"/>
        <v>0.19148936170212766</v>
      </c>
    </row>
    <row r="20" spans="1:16" ht="15" customHeight="1" x14ac:dyDescent="0.2">
      <c r="A20" s="32" t="s">
        <v>102</v>
      </c>
      <c r="B20" s="33">
        <v>914</v>
      </c>
      <c r="C20" s="33">
        <v>540</v>
      </c>
      <c r="D20" s="52">
        <f>C20/B20</f>
        <v>0.5908096280087527</v>
      </c>
      <c r="E20" s="33">
        <v>861</v>
      </c>
      <c r="F20" s="33">
        <v>371</v>
      </c>
      <c r="G20" s="52">
        <f>F20/E20</f>
        <v>0.43089430894308944</v>
      </c>
      <c r="H20" s="53">
        <v>521</v>
      </c>
      <c r="I20" s="53">
        <v>113</v>
      </c>
      <c r="J20" s="54">
        <f>I20/H20</f>
        <v>0.21689059500959693</v>
      </c>
      <c r="K20" s="33">
        <v>421</v>
      </c>
      <c r="L20" s="33">
        <v>92</v>
      </c>
      <c r="M20" s="54">
        <f>L20/K20</f>
        <v>0.21852731591448932</v>
      </c>
      <c r="N20" s="33">
        <v>400</v>
      </c>
      <c r="O20" s="33">
        <v>93</v>
      </c>
      <c r="P20" s="52">
        <f t="shared" si="5"/>
        <v>0.23250000000000001</v>
      </c>
    </row>
    <row r="21" spans="1:16" ht="15" customHeight="1" x14ac:dyDescent="0.2">
      <c r="A21" s="47"/>
      <c r="B21" s="50"/>
      <c r="C21" s="50"/>
      <c r="D21" s="45"/>
      <c r="E21" s="50"/>
      <c r="F21" s="50"/>
      <c r="G21" s="45"/>
      <c r="H21" s="50"/>
      <c r="I21" s="50"/>
      <c r="J21" s="45"/>
      <c r="K21" s="50"/>
      <c r="L21" s="50"/>
      <c r="M21" s="45"/>
      <c r="N21" s="50"/>
      <c r="O21" s="50"/>
      <c r="P21" s="45" t="s">
        <v>20</v>
      </c>
    </row>
    <row r="22" spans="1:16" ht="15" customHeight="1" x14ac:dyDescent="0.2">
      <c r="A22" s="48" t="s">
        <v>167</v>
      </c>
    </row>
    <row r="23" spans="1:16" ht="15" customHeight="1" x14ac:dyDescent="0.2">
      <c r="A23" s="49" t="s">
        <v>185</v>
      </c>
    </row>
    <row r="24" spans="1:16" ht="15" customHeight="1" x14ac:dyDescent="0.2">
      <c r="A24" s="6" t="s">
        <v>186</v>
      </c>
    </row>
    <row r="25" spans="1:16" ht="15" customHeight="1" x14ac:dyDescent="0.2">
      <c r="A25" s="3" t="s">
        <v>165</v>
      </c>
    </row>
    <row r="26" spans="1:16" ht="15" customHeight="1" x14ac:dyDescent="0.2">
      <c r="A26" s="3" t="s">
        <v>191</v>
      </c>
    </row>
    <row r="27" spans="1:16" ht="15" customHeight="1" x14ac:dyDescent="0.2">
      <c r="A27" s="3" t="s">
        <v>187</v>
      </c>
    </row>
    <row r="28" spans="1:16" ht="15" customHeight="1" x14ac:dyDescent="0.2">
      <c r="A28" s="3" t="s">
        <v>188</v>
      </c>
    </row>
    <row r="29" spans="1:16" ht="15" customHeight="1" x14ac:dyDescent="0.2">
      <c r="A29" s="3" t="s">
        <v>189</v>
      </c>
    </row>
    <row r="30" spans="1:16" ht="15" customHeight="1" x14ac:dyDescent="0.2">
      <c r="A30" s="3"/>
    </row>
    <row r="31" spans="1:16" ht="22.5" customHeight="1" x14ac:dyDescent="0.2"/>
  </sheetData>
  <customSheetViews>
    <customSheetView guid="{F147AC4D-8A22-48F2-84D1-6DBCA5780358}" scale="115" showPageBreaks="1" showGridLines="0" printArea="1" view="pageBreakPreview">
      <selection activeCell="R9" sqref="R9:R10"/>
      <pageMargins left="0.78740157480314965" right="0.78740157480314965" top="0.59055118110236227" bottom="0.59055118110236227" header="0.51181102362204722" footer="0.51181102362204722"/>
      <pageSetup paperSize="9" scale="83" fitToHeight="0" orientation="landscape" horizontalDpi="200" verticalDpi="200" r:id="rId1"/>
      <headerFooter alignWithMargins="0"/>
    </customSheetView>
    <customSheetView guid="{2AE08D0A-13DA-D14F-BFF3-0B0F2D7C87F7}" scale="110" showGridLines="0" printArea="1">
      <selection activeCell="N27" sqref="N27"/>
      <pageMargins left="0.78740157480314965" right="0.78740157480314965" top="0.59055118110236227" bottom="0.59055118110236227" header="0.51181102362204722" footer="0.51181102362204722"/>
      <pageSetup paperSize="9" scale="91" fitToHeight="0" orientation="landscape" horizontalDpi="200" verticalDpi="200" r:id="rId2"/>
      <headerFooter alignWithMargins="0"/>
    </customSheetView>
    <customSheetView guid="{92BA284C-17D7-5B4E-9144-47BFD09BC2B9}" showPageBreaks="1" showGridLines="0" fitToPage="1" topLeftCell="A7">
      <selection activeCell="K16" sqref="K16"/>
      <pageMargins left="0.78740157480314965" right="0.78740157480314965" top="0.59055118110236227" bottom="0.59055118110236227" header="0.51181102362204722" footer="0.51181102362204722"/>
      <pageSetup paperSize="9" orientation="landscape" horizontalDpi="200" verticalDpi="200" r:id="rId3"/>
      <headerFooter alignWithMargins="0"/>
    </customSheetView>
    <customSheetView guid="{789B7F71-4824-44EB-BCD5-AD8B1A7C79EE}" showGridLines="0">
      <selection activeCell="Q15" sqref="Q15"/>
      <pageMargins left="0.78740157480314965" right="0.78740157480314965" top="0.59055118110236227" bottom="0.59055118110236227" header="0.51181102362204722" footer="0.51181102362204722"/>
      <pageSetup paperSize="9" scale="91" fitToHeight="0" orientation="landscape" horizontalDpi="200" verticalDpi="200" r:id="rId4"/>
      <headerFooter alignWithMargins="0"/>
    </customSheetView>
    <customSheetView guid="{CD2C9220-2CC4-E94F-A692-3E0BCEBF9DB6}" scale="110" showPageBreaks="1" showGridLines="0" printArea="1" hiddenRows="1">
      <selection activeCell="N27" sqref="N27"/>
      <pageMargins left="0.78740157480314965" right="0.78740157480314965" top="0.59055118110236227" bottom="0.59055118110236227" header="0.51181102362204722" footer="0.51181102362204722"/>
      <pageSetup paperSize="9" scale="91" fitToHeight="0" orientation="landscape" horizontalDpi="200" verticalDpi="200" r:id="rId5"/>
      <headerFooter alignWithMargins="0"/>
    </customSheetView>
    <customSheetView guid="{F5901B06-D806-6541-96CC-AE021456147C}" scale="110" showGridLines="0" printArea="1" hiddenRows="1">
      <selection activeCell="N27" sqref="N27"/>
      <pageMargins left="0.78740157480314965" right="0.78740157480314965" top="0.59055118110236227" bottom="0.59055118110236227" header="0.51181102362204722" footer="0.51181102362204722"/>
      <pageSetup paperSize="9" scale="91" fitToHeight="0" orientation="landscape" horizontalDpi="200" verticalDpi="200" r:id="rId6"/>
      <headerFooter alignWithMargins="0"/>
    </customSheetView>
    <customSheetView guid="{ADAE254D-8F9C-421E-9CBB-854BCCB7B70A}" showPageBreaks="1" showGridLines="0" fitToPage="1" printArea="1" view="pageBreakPreview">
      <selection activeCell="N5" sqref="N5"/>
      <pageMargins left="0.7" right="0.7" top="0.75" bottom="0.75" header="0.3" footer="0.3"/>
      <pageSetup paperSize="9" scale="86" orientation="landscape" horizontalDpi="200" verticalDpi="200" r:id="rId7"/>
      <headerFooter alignWithMargins="0"/>
    </customSheetView>
    <customSheetView guid="{398B8166-F2C3-5C4F-98EC-8B2990D79699}" showPageBreaks="1" showGridLines="0" fitToPage="1" hiddenRows="1">
      <selection activeCell="A35" sqref="A35"/>
      <pageMargins left="0.78740157480314965" right="0.78740157480314965" top="0.59055118110236227" bottom="0.59055118110236227" header="0.51181102362204722" footer="0.51181102362204722"/>
      <pageSetup paperSize="9" orientation="landscape" horizontalDpi="200" verticalDpi="200" r:id="rId8"/>
      <headerFooter alignWithMargins="0"/>
    </customSheetView>
    <customSheetView guid="{5180372A-7417-C240-91B5-A3D6AB694599}" scale="110" showPageBreaks="1" showGridLines="0" printArea="1">
      <selection activeCell="N27" sqref="N27"/>
      <pageMargins left="0.78740157480314965" right="0.78740157480314965" top="0.59055118110236227" bottom="0.59055118110236227" header="0.51181102362204722" footer="0.51181102362204722"/>
      <pageSetup paperSize="9" scale="91" fitToHeight="0" orientation="landscape" horizontalDpi="200" verticalDpi="200" r:id="rId9"/>
      <headerFooter alignWithMargins="0"/>
    </customSheetView>
    <customSheetView guid="{4F13BACB-5AD9-B540-B80C-917BFB93F4EA}" scale="110" showGridLines="0" printArea="1">
      <selection activeCell="N27" sqref="N27"/>
      <pageMargins left="0.78740157480314965" right="0.78740157480314965" top="0.59055118110236227" bottom="0.59055118110236227" header="0.51181102362204722" footer="0.51181102362204722"/>
      <pageSetup paperSize="9" scale="91" fitToHeight="0" orientation="landscape" horizontalDpi="200" verticalDpi="200" r:id="rId10"/>
      <headerFooter alignWithMargins="0"/>
    </customSheetView>
    <customSheetView guid="{0F98500C-0B83-42F4-AD78-78016596D747}" scale="110" showGridLines="0">
      <selection activeCell="N27" sqref="N27"/>
      <pageMargins left="0.78740157480314965" right="0.78740157480314965" top="0.59055118110236227" bottom="0.59055118110236227" header="0.51181102362204722" footer="0.51181102362204722"/>
      <pageSetup paperSize="9" scale="91" fitToHeight="0" orientation="landscape" horizontalDpi="200" verticalDpi="200" r:id="rId11"/>
      <headerFooter alignWithMargins="0"/>
    </customSheetView>
  </customSheetViews>
  <mergeCells count="6">
    <mergeCell ref="N3:P3"/>
    <mergeCell ref="A3:A4"/>
    <mergeCell ref="B3:D3"/>
    <mergeCell ref="E3:G3"/>
    <mergeCell ref="H3:J3"/>
    <mergeCell ref="K3:M3"/>
  </mergeCells>
  <phoneticPr fontId="6"/>
  <pageMargins left="0.70866141732283472" right="0.70866141732283472" top="0.74803149606299213" bottom="0.74803149606299213" header="0.31496062992125984" footer="0.31496062992125984"/>
  <pageSetup paperSize="9" orientation="landscape" horizontalDpi="200" verticalDpi="200" r:id="rId1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121市内の医療施設数</vt:lpstr>
      <vt:lpstr>122市内の医療従事者数</vt:lpstr>
      <vt:lpstr>123-1 市民病院職員数・病床数</vt:lpstr>
      <vt:lpstr>123-2 入院患者数</vt:lpstr>
      <vt:lpstr>123-3 外来患者数</vt:lpstr>
      <vt:lpstr>124-1 健康相談</vt:lpstr>
      <vt:lpstr>124-2 健康診査</vt:lpstr>
      <vt:lpstr>124-3 訪問指導</vt:lpstr>
      <vt:lpstr>125 予防接種</vt:lpstr>
      <vt:lpstr>126 主な死因10位の死亡数・死亡率</vt:lpstr>
      <vt:lpstr>127 し尿</vt:lpstr>
      <vt:lpstr>128 ごみ</vt:lpstr>
      <vt:lpstr>'126 主な死因10位の死亡数・死亡率'!_Hlk127193580</vt:lpstr>
      <vt:lpstr>'121市内の医療施設数'!Print_Area</vt:lpstr>
      <vt:lpstr>'122市内の医療従事者数'!Print_Area</vt:lpstr>
      <vt:lpstr>'123-3 外来患者数'!Print_Area</vt:lpstr>
      <vt:lpstr>'124-1 健康相談'!Print_Area</vt:lpstr>
      <vt:lpstr>'124-3 訪問指導'!Print_Area</vt:lpstr>
      <vt:lpstr>'125 予防接種'!Print_Area</vt:lpstr>
      <vt:lpstr>'126 主な死因10位の死亡数・死亡率'!Print_Area</vt:lpstr>
      <vt:lpstr>'127 し尿'!Print_Area</vt:lpstr>
      <vt:lpstr>'128 ごみ'!Print_Area</vt:lpstr>
    </vt:vector>
  </TitlesOfParts>
  <Company>射水市役所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磯部 博貴</dc:creator>
  <cp:lastModifiedBy>竹内 智哉</cp:lastModifiedBy>
  <cp:lastPrinted>2026-03-26T01:53:06Z</cp:lastPrinted>
  <dcterms:created xsi:type="dcterms:W3CDTF">2024-03-15T15:39:00Z</dcterms:created>
  <dcterms:modified xsi:type="dcterms:W3CDTF">2026-03-27T05:21:30Z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2026-02-17T00:15:36Z</vt:filetime>
  </property>
</Properties>
</file>