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X:\20110200未来創造課\008 統計調査\02市勢統計\R7年度\03合体\"/>
    </mc:Choice>
  </mc:AlternateContent>
  <xr:revisionPtr revIDLastSave="0" documentId="13_ncr:1_{2BE2F2FE-FDC7-4E4B-8FF1-46D689339A7E}" xr6:coauthVersionLast="36" xr6:coauthVersionMax="36" xr10:uidLastSave="{00000000-0000-0000-0000-000000000000}"/>
  <bookViews>
    <workbookView xWindow="0" yWindow="0" windowWidth="23040" windowHeight="8856" xr2:uid="{00000000-000D-0000-FFFF-FFFF00000000}"/>
  </bookViews>
  <sheets>
    <sheet name="61 コミュニティバスの利用状況" sheetId="1" r:id="rId1"/>
    <sheet name="62 デマンドタクシーの利用状況" sheetId="2" r:id="rId2"/>
    <sheet name="63あいの風とやま鉄道の利用状況" sheetId="3" r:id="rId3"/>
    <sheet name="64万葉線の利用状況" sheetId="4" r:id="rId4"/>
    <sheet name="65フェリーボートの利用状況①" sheetId="5" r:id="rId5"/>
    <sheet name="65フェリーボートの利用状況②" sheetId="6" r:id="rId6"/>
    <sheet name="65フェリーボートの利用状況③" sheetId="7" r:id="rId7"/>
    <sheet name="66　車種別自動車保有台数の推移" sheetId="9" r:id="rId8"/>
  </sheets>
  <definedNames>
    <definedName name="_xlnm.Print_Area" localSheetId="0">'61 コミュニティバスの利用状況'!$A$1:$L$25</definedName>
    <definedName name="_xlnm.Print_Area" localSheetId="2">'63あいの風とやま鉄道の利用状況'!$A$1:$L$11</definedName>
    <definedName name="_xlnm.Print_Area" localSheetId="3">'64万葉線の利用状況'!$A$1:$F$10</definedName>
    <definedName name="_xlnm.Print_Area" localSheetId="4">'65フェリーボートの利用状況①'!$A$1:$P$8</definedName>
    <definedName name="_xlnm.Print_Area" localSheetId="5">'65フェリーボートの利用状況②'!$A$1:$P$24</definedName>
    <definedName name="_xlnm.Print_Area" localSheetId="7">'66　車種別自動車保有台数の推移'!$A$1:$M$10</definedName>
    <definedName name="_xlnm.Print_Titles" localSheetId="0">'61 コミュニティバスの利用状況'!$1:$4</definedName>
    <definedName name="Z_0A0E4370_58E3_4273_A648_035175C0C0F1_.wvu.PrintArea" localSheetId="0" hidden="1">'61 コミュニティバスの利用状況'!$A$1:$L$25</definedName>
    <definedName name="Z_0A0E4370_58E3_4273_A648_035175C0C0F1_.wvu.PrintArea" localSheetId="2" hidden="1">'63あいの風とやま鉄道の利用状況'!$A$1:$L$11</definedName>
    <definedName name="Z_0A0E4370_58E3_4273_A648_035175C0C0F1_.wvu.PrintArea" localSheetId="3" hidden="1">'64万葉線の利用状況'!$A$1:$F$10</definedName>
    <definedName name="Z_0A0E4370_58E3_4273_A648_035175C0C0F1_.wvu.PrintArea" localSheetId="4" hidden="1">'65フェリーボートの利用状況①'!$A$1:$P$8</definedName>
    <definedName name="Z_0A0E4370_58E3_4273_A648_035175C0C0F1_.wvu.PrintArea" localSheetId="5" hidden="1">'65フェリーボートの利用状況②'!$A$1:$P$24</definedName>
    <definedName name="Z_0A0E4370_58E3_4273_A648_035175C0C0F1_.wvu.PrintTitles" localSheetId="0" hidden="1">'61 コミュニティバスの利用状況'!$1:$4</definedName>
    <definedName name="Z_0A0E4370_58E3_4273_A648_035175C0C0F1_.wvu.Rows" localSheetId="2" hidden="1">'63あいの風とやま鉄道の利用状況'!$15:$17</definedName>
    <definedName name="Z_6D015D7F_415C_4B7D_8155_F2722D9F6BB7_.wvu.PrintArea" localSheetId="0" hidden="1">'61 コミュニティバスの利用状況'!$A$1:$L$25</definedName>
    <definedName name="Z_6D015D7F_415C_4B7D_8155_F2722D9F6BB7_.wvu.PrintArea" localSheetId="2" hidden="1">'63あいの風とやま鉄道の利用状況'!$A$1:$L$11</definedName>
    <definedName name="Z_6D015D7F_415C_4B7D_8155_F2722D9F6BB7_.wvu.PrintArea" localSheetId="3" hidden="1">'64万葉線の利用状況'!$A$1:$F$10</definedName>
    <definedName name="Z_6D015D7F_415C_4B7D_8155_F2722D9F6BB7_.wvu.PrintArea" localSheetId="4" hidden="1">'65フェリーボートの利用状況①'!$A$1:$P$8</definedName>
    <definedName name="Z_6D015D7F_415C_4B7D_8155_F2722D9F6BB7_.wvu.PrintArea" localSheetId="5" hidden="1">'65フェリーボートの利用状況②'!$A$1:$P$24</definedName>
    <definedName name="Z_6D015D7F_415C_4B7D_8155_F2722D9F6BB7_.wvu.PrintTitles" localSheetId="0" hidden="1">'61 コミュニティバスの利用状況'!$1:$4</definedName>
    <definedName name="Z_6D015D7F_415C_4B7D_8155_F2722D9F6BB7_.wvu.Rows" localSheetId="2" hidden="1">'63あいの風とやま鉄道の利用状況'!$15:$17</definedName>
    <definedName name="Z_B0F136C7_0A0C_6A40_8F96_274C7F9607F8_.wvu.PrintTitles" localSheetId="0" hidden="1">'61 コミュニティバスの利用状況'!$1:$4</definedName>
    <definedName name="Z_EF76E1AC_49C5_2A40_9838_B1EA0843D292_.wvu.PrintArea" localSheetId="0" hidden="1">'61 コミュニティバスの利用状況'!$A$1:$L$25</definedName>
    <definedName name="Z_EF76E1AC_49C5_2A40_9838_B1EA0843D292_.wvu.PrintArea" localSheetId="2" hidden="1">'63あいの風とやま鉄道の利用状況'!$A$1:$L$11</definedName>
    <definedName name="Z_EF76E1AC_49C5_2A40_9838_B1EA0843D292_.wvu.PrintArea" localSheetId="3" hidden="1">'64万葉線の利用状況'!$A$1:$F$10</definedName>
    <definedName name="Z_EF76E1AC_49C5_2A40_9838_B1EA0843D292_.wvu.PrintArea" localSheetId="4" hidden="1">'65フェリーボートの利用状況①'!$A$1:$P$8</definedName>
    <definedName name="Z_EF76E1AC_49C5_2A40_9838_B1EA0843D292_.wvu.PrintArea" localSheetId="5" hidden="1">'65フェリーボートの利用状況②'!$A$1:$P$24</definedName>
    <definedName name="Z_EF76E1AC_49C5_2A40_9838_B1EA0843D292_.wvu.PrintTitles" localSheetId="0" hidden="1">'61 コミュニティバスの利用状況'!$1:$4</definedName>
    <definedName name="Z_EF76E1AC_49C5_2A40_9838_B1EA0843D292_.wvu.Rows" localSheetId="2" hidden="1">'63あいの風とやま鉄道の利用状況'!$15:$17</definedName>
    <definedName name="Z_F54FD72D_3F4B_4C57_A9AE_61900A096714_.wvu.PrintArea" localSheetId="0" hidden="1">'61 コミュニティバスの利用状況'!$A$1:$L$25</definedName>
    <definedName name="Z_F54FD72D_3F4B_4C57_A9AE_61900A096714_.wvu.PrintArea" localSheetId="2" hidden="1">'63あいの風とやま鉄道の利用状況'!$A$1:$L$11</definedName>
    <definedName name="Z_F54FD72D_3F4B_4C57_A9AE_61900A096714_.wvu.PrintArea" localSheetId="3" hidden="1">'64万葉線の利用状況'!$A$1:$F$10</definedName>
    <definedName name="Z_F54FD72D_3F4B_4C57_A9AE_61900A096714_.wvu.PrintArea" localSheetId="4" hidden="1">'65フェリーボートの利用状況①'!$A$1:$P$8</definedName>
    <definedName name="Z_F54FD72D_3F4B_4C57_A9AE_61900A096714_.wvu.PrintArea" localSheetId="5" hidden="1">'65フェリーボートの利用状況②'!$A$1:$P$24</definedName>
    <definedName name="Z_F54FD72D_3F4B_4C57_A9AE_61900A096714_.wvu.PrintTitles" localSheetId="0" hidden="1">'61 コミュニティバスの利用状況'!$1:$4</definedName>
    <definedName name="Z_F54FD72D_3F4B_4C57_A9AE_61900A096714_.wvu.Rows" localSheetId="2" hidden="1">'63あいの風とやま鉄道の利用状況'!$15:$17</definedName>
  </definedNames>
  <calcPr calcId="191029"/>
  <customWorkbookViews>
    <customWorkbookView name="竹内 智哉 - 個人用ビュー" guid="{0A0E4370-58E3-4273-A648-035175C0C0F1}" personalView="1" maximized="1" xWindow="-9" yWindow="-9" windowWidth="1938" windowHeight="1038" activeSheetId="8"/>
    <customWorkbookView name="大代 菜々恵 - 個人用ビュー" guid="{B0F136C7-0A0C-6A40-8F96-274C7F9607F8}" mergeInterval="15" personalView="1" maximized="1" xWindow="4" yWindow="33" windowWidth="1912" windowHeight="701" activeSheetId="1" showComments="commIndAndComment"/>
    <customWorkbookView name="薬師 智之 - 個人用ビュー" guid="{EF76E1AC-49C5-2A40-9838-B1EA0843D292}" mergeInterval="15" personalView="1" maximized="1" xWindow="5" yWindow="39" windowWidth="2294" windowHeight="842" activeSheetId="1" showComments="commIndAndComment"/>
    <customWorkbookView name="岩濱 好則 - 個人用ビュー" guid="{F54FD72D-3F4B-4C57-A9AE-61900A096714}" mergeInterval="0" personalView="1" maximized="1" xWindow="-9" yWindow="-9" windowWidth="1938" windowHeight="1038" activeSheetId="3"/>
    <customWorkbookView name="磯部 博貴 - 個人用ビュー" guid="{6D015D7F-415C-4B7D-8155-F2722D9F6BB7}" mergeInterval="0" personalView="1" maximized="1" xWindow="-13" yWindow="-13" windowWidth="2762" windowHeight="1754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9" l="1"/>
  <c r="M5" i="9"/>
  <c r="E10" i="7" l="1"/>
  <c r="H10" i="7" s="1"/>
  <c r="O5" i="5" l="1"/>
  <c r="N5" i="5"/>
  <c r="M5" i="5"/>
  <c r="L5" i="5"/>
  <c r="K5" i="5"/>
  <c r="P5" i="5" s="1"/>
  <c r="F5" i="5"/>
  <c r="E9" i="4"/>
  <c r="F9" i="4" s="1"/>
  <c r="J10" i="3"/>
  <c r="K10" i="3" s="1"/>
  <c r="E10" i="3"/>
  <c r="F10" i="3" s="1"/>
  <c r="E8" i="4"/>
  <c r="E7" i="4"/>
  <c r="E6" i="4"/>
  <c r="E5" i="4"/>
  <c r="J9" i="3"/>
  <c r="K9" i="3" s="1"/>
  <c r="L9" i="3" s="1"/>
  <c r="E9" i="3"/>
  <c r="G9" i="3" s="1"/>
  <c r="J8" i="3"/>
  <c r="K8" i="3" s="1"/>
  <c r="L8" i="3" s="1"/>
  <c r="E8" i="3"/>
  <c r="J7" i="3"/>
  <c r="E7" i="3"/>
  <c r="J6" i="3"/>
  <c r="E6" i="3"/>
  <c r="K5" i="1"/>
  <c r="I5" i="1"/>
  <c r="G5" i="1"/>
  <c r="E5" i="1"/>
  <c r="C5" i="1"/>
  <c r="G10" i="3" l="1"/>
  <c r="F9" i="3"/>
  <c r="L10" i="3"/>
</calcChain>
</file>

<file path=xl/sharedStrings.xml><?xml version="1.0" encoding="utf-8"?>
<sst xmlns="http://schemas.openxmlformats.org/spreadsheetml/2006/main" count="250" uniqueCount="154">
  <si>
    <t xml:space="preserve">注）１　運行便数１日　69便(越の潟発　34便・堀岡発　35便) </t>
    <rPh sb="0" eb="1">
      <t>チュウ</t>
    </rPh>
    <phoneticPr fontId="2"/>
  </si>
  <si>
    <t>④</t>
  </si>
  <si>
    <t xml:space="preserve"> 市民病院・太閤山線（小杉駅・白石経由足洗線）</t>
    <rPh sb="1" eb="5">
      <t>シミンビョウイン</t>
    </rPh>
    <rPh sb="6" eb="9">
      <t>タイコウヤマ</t>
    </rPh>
    <rPh sb="9" eb="10">
      <t>セン</t>
    </rPh>
    <rPh sb="11" eb="14">
      <t>コスギエキ</t>
    </rPh>
    <rPh sb="15" eb="17">
      <t>シライシ</t>
    </rPh>
    <rPh sb="17" eb="19">
      <t>ケイユ</t>
    </rPh>
    <rPh sb="19" eb="20">
      <t>アシ</t>
    </rPh>
    <rPh sb="20" eb="21">
      <t>アラ</t>
    </rPh>
    <rPh sb="21" eb="22">
      <t>セン</t>
    </rPh>
    <phoneticPr fontId="2"/>
  </si>
  <si>
    <t xml:space="preserve"> 堀岡・片口経由小杉駅線</t>
    <rPh sb="1" eb="3">
      <t>ホリオカ</t>
    </rPh>
    <rPh sb="4" eb="6">
      <t>カタグチ</t>
    </rPh>
    <rPh sb="6" eb="8">
      <t>ケイユ</t>
    </rPh>
    <rPh sb="8" eb="11">
      <t>コスギエキ</t>
    </rPh>
    <rPh sb="11" eb="12">
      <t>セン</t>
    </rPh>
    <phoneticPr fontId="2"/>
  </si>
  <si>
    <t>令和２年度</t>
    <rPh sb="0" eb="2">
      <t>レイワ</t>
    </rPh>
    <phoneticPr fontId="2"/>
  </si>
  <si>
    <t>小計</t>
  </si>
  <si>
    <t>資料：生活安全課</t>
    <rPh sb="0" eb="2">
      <t>シリョウ</t>
    </rPh>
    <rPh sb="3" eb="5">
      <t>セイカツ</t>
    </rPh>
    <rPh sb="5" eb="8">
      <t>アンゼンカ</t>
    </rPh>
    <phoneticPr fontId="2"/>
  </si>
  <si>
    <t>⑱</t>
  </si>
  <si>
    <t>⑥</t>
  </si>
  <si>
    <t>区 分</t>
    <rPh sb="0" eb="1">
      <t>ク</t>
    </rPh>
    <rPh sb="2" eb="3">
      <t>ブン</t>
    </rPh>
    <phoneticPr fontId="2"/>
  </si>
  <si>
    <t>（中央幹線   R3.8 ⑦ ⑮へ統合）</t>
    <rPh sb="2" eb="4">
      <t>チュウオウ</t>
    </rPh>
    <rPh sb="4" eb="5">
      <t>ミキ</t>
    </rPh>
    <rPh sb="8" eb="9">
      <t>セン</t>
    </rPh>
    <rPh sb="18" eb="20">
      <t>トウゴウ</t>
    </rPh>
    <phoneticPr fontId="2"/>
  </si>
  <si>
    <t>※括弧内の路線名は、R3.7.31までの路線名。</t>
    <rPh sb="1" eb="3">
      <t>カッコ</t>
    </rPh>
    <rPh sb="3" eb="4">
      <t>ナイ</t>
    </rPh>
    <rPh sb="5" eb="7">
      <t>ロセン</t>
    </rPh>
    <rPh sb="7" eb="8">
      <t>メイ</t>
    </rPh>
    <rPh sb="20" eb="23">
      <t>ロセンメイ</t>
    </rPh>
    <phoneticPr fontId="2"/>
  </si>
  <si>
    <t>区　　　　分</t>
  </si>
  <si>
    <t>①</t>
  </si>
  <si>
    <t>⑪</t>
  </si>
  <si>
    <t>－</t>
  </si>
  <si>
    <t xml:space="preserve"> （海王丸パーク･ライトレール接続線  R3.9廃止）</t>
    <rPh sb="2" eb="5">
      <t>カイオウマル</t>
    </rPh>
    <rPh sb="24" eb="26">
      <t>ハイシ</t>
    </rPh>
    <phoneticPr fontId="2"/>
  </si>
  <si>
    <r>
      <t>63</t>
    </r>
    <r>
      <rPr>
        <b/>
        <sz val="14"/>
        <rFont val="ＭＳ 明朝"/>
        <family val="1"/>
        <charset val="128"/>
      </rPr>
      <t>　あいの風とやま鉄道の利用状況</t>
    </r>
    <r>
      <rPr>
        <b/>
        <sz val="14"/>
        <rFont val="Century"/>
        <family val="1"/>
      </rPr>
      <t>(</t>
    </r>
    <r>
      <rPr>
        <b/>
        <sz val="14"/>
        <rFont val="ＭＳ 明朝"/>
        <family val="1"/>
        <charset val="128"/>
      </rPr>
      <t>小杉駅・越中大門駅</t>
    </r>
    <r>
      <rPr>
        <b/>
        <sz val="14"/>
        <rFont val="Century"/>
        <family val="1"/>
      </rPr>
      <t>)</t>
    </r>
  </si>
  <si>
    <t xml:space="preserve"> 新湊・大門線</t>
    <rPh sb="1" eb="3">
      <t>シンミナト</t>
    </rPh>
    <rPh sb="4" eb="6">
      <t>ダイモン</t>
    </rPh>
    <rPh sb="6" eb="7">
      <t>セン</t>
    </rPh>
    <phoneticPr fontId="2"/>
  </si>
  <si>
    <t>⑫</t>
  </si>
  <si>
    <t>⑰</t>
  </si>
  <si>
    <t>バイク</t>
  </si>
  <si>
    <t xml:space="preserve"> 小杉駅・下経由足洗線（小杉駅・大江経由足洗線）</t>
    <rPh sb="5" eb="6">
      <t>シモ</t>
    </rPh>
    <rPh sb="6" eb="8">
      <t>ケイユ</t>
    </rPh>
    <rPh sb="12" eb="15">
      <t>コスギエキ</t>
    </rPh>
    <rPh sb="16" eb="18">
      <t>オオエ</t>
    </rPh>
    <rPh sb="18" eb="20">
      <t>ケイユ</t>
    </rPh>
    <rPh sb="20" eb="21">
      <t>アシ</t>
    </rPh>
    <rPh sb="21" eb="22">
      <t>アラ</t>
    </rPh>
    <rPh sb="22" eb="23">
      <t>セン</t>
    </rPh>
    <phoneticPr fontId="2"/>
  </si>
  <si>
    <t>令和３年度</t>
    <rPh sb="0" eb="2">
      <t>レイワ</t>
    </rPh>
    <phoneticPr fontId="2"/>
  </si>
  <si>
    <t xml:space="preserve"> 小杉駅・金山線</t>
  </si>
  <si>
    <t>⑯</t>
  </si>
  <si>
    <t>10～11</t>
  </si>
  <si>
    <t>⓪</t>
  </si>
  <si>
    <t>⑦</t>
  </si>
  <si>
    <t>⑮</t>
  </si>
  <si>
    <t>小 杉 駅</t>
  </si>
  <si>
    <t>被けん引</t>
  </si>
  <si>
    <t xml:space="preserve"> 小杉駅・太閤山循環（小杉駅・太閤山線）</t>
    <rPh sb="1" eb="3">
      <t>コスギ</t>
    </rPh>
    <rPh sb="3" eb="4">
      <t>エキ</t>
    </rPh>
    <rPh sb="5" eb="8">
      <t>タイコウヤマ</t>
    </rPh>
    <rPh sb="8" eb="10">
      <t>ジュンカン</t>
    </rPh>
    <phoneticPr fontId="2"/>
  </si>
  <si>
    <t xml:space="preserve"> 新湊・呉羽駅線</t>
    <rPh sb="1" eb="3">
      <t>シンミナト</t>
    </rPh>
    <rPh sb="4" eb="6">
      <t>クレハ</t>
    </rPh>
    <rPh sb="6" eb="7">
      <t>エキ</t>
    </rPh>
    <rPh sb="7" eb="8">
      <t>セン</t>
    </rPh>
    <phoneticPr fontId="2"/>
  </si>
  <si>
    <t>⑭</t>
  </si>
  <si>
    <t xml:space="preserve"> 小杉地区循環線</t>
  </si>
  <si>
    <t>⑬</t>
  </si>
  <si>
    <t>定期</t>
  </si>
  <si>
    <t>令和４年度</t>
    <rPh sb="0" eb="2">
      <t>レイワ</t>
    </rPh>
    <phoneticPr fontId="2"/>
  </si>
  <si>
    <t xml:space="preserve"> 小杉駅・大島中央循環線（大島・小杉経由大門線）</t>
    <rPh sb="1" eb="3">
      <t>コスギ</t>
    </rPh>
    <rPh sb="3" eb="4">
      <t>エキ</t>
    </rPh>
    <rPh sb="5" eb="7">
      <t>オオシマ</t>
    </rPh>
    <rPh sb="7" eb="9">
      <t>チュウオウ</t>
    </rPh>
    <rPh sb="9" eb="11">
      <t>ジュンカン</t>
    </rPh>
    <rPh sb="11" eb="12">
      <t>セン</t>
    </rPh>
    <rPh sb="13" eb="15">
      <t>オオシマ</t>
    </rPh>
    <rPh sb="16" eb="18">
      <t>コスギ</t>
    </rPh>
    <rPh sb="18" eb="20">
      <t>ケイユ</t>
    </rPh>
    <rPh sb="20" eb="22">
      <t>ダイモン</t>
    </rPh>
    <rPh sb="22" eb="23">
      <t>セン</t>
    </rPh>
    <phoneticPr fontId="2"/>
  </si>
  <si>
    <t xml:space="preserve"> 小杉駅・水戸田経由大門線</t>
    <rPh sb="1" eb="4">
      <t>コスギエキ</t>
    </rPh>
    <rPh sb="5" eb="7">
      <t>ミト</t>
    </rPh>
    <rPh sb="7" eb="8">
      <t>タ</t>
    </rPh>
    <rPh sb="8" eb="10">
      <t>ケイユ</t>
    </rPh>
    <rPh sb="10" eb="12">
      <t>ダイモン</t>
    </rPh>
    <rPh sb="12" eb="13">
      <t>セン</t>
    </rPh>
    <phoneticPr fontId="2"/>
  </si>
  <si>
    <t xml:space="preserve"> 櫛田・越中大門駅線（櫛田・大門経由小杉駅線）</t>
    <rPh sb="1" eb="3">
      <t>クシタ</t>
    </rPh>
    <rPh sb="4" eb="6">
      <t>エッチュウ</t>
    </rPh>
    <rPh sb="6" eb="8">
      <t>ダイモン</t>
    </rPh>
    <rPh sb="8" eb="9">
      <t>エキ</t>
    </rPh>
    <rPh sb="9" eb="10">
      <t>セン</t>
    </rPh>
    <rPh sb="11" eb="12">
      <t>クシ</t>
    </rPh>
    <rPh sb="12" eb="13">
      <t>タ</t>
    </rPh>
    <rPh sb="14" eb="16">
      <t>ダイモン</t>
    </rPh>
    <rPh sb="16" eb="18">
      <t>ケイユ</t>
    </rPh>
    <rPh sb="18" eb="20">
      <t>コスギ</t>
    </rPh>
    <rPh sb="20" eb="21">
      <t>エキ</t>
    </rPh>
    <rPh sb="21" eb="22">
      <t>セン</t>
    </rPh>
    <phoneticPr fontId="2"/>
  </si>
  <si>
    <t>⑩</t>
  </si>
  <si>
    <t>人／日</t>
  </si>
  <si>
    <t>令和５年度</t>
    <rPh sb="0" eb="2">
      <t>レイワ</t>
    </rPh>
    <rPh sb="3" eb="5">
      <t>ネンド</t>
    </rPh>
    <phoneticPr fontId="2"/>
  </si>
  <si>
    <t>年間
利用者数</t>
  </si>
  <si>
    <t xml:space="preserve"> 浅井・越中大門駅線（浅井・大門経由小杉駅線）</t>
    <rPh sb="1" eb="3">
      <t>アサイ</t>
    </rPh>
    <rPh sb="4" eb="6">
      <t>エッチュウ</t>
    </rPh>
    <rPh sb="6" eb="8">
      <t>ダイモン</t>
    </rPh>
    <rPh sb="8" eb="9">
      <t>エキ</t>
    </rPh>
    <rPh sb="9" eb="10">
      <t>セン</t>
    </rPh>
    <rPh sb="11" eb="13">
      <t>アサイ</t>
    </rPh>
    <rPh sb="14" eb="16">
      <t>ダイモン</t>
    </rPh>
    <rPh sb="16" eb="18">
      <t>ケイユ</t>
    </rPh>
    <rPh sb="18" eb="21">
      <t>コスギエキ</t>
    </rPh>
    <rPh sb="21" eb="22">
      <t>セン</t>
    </rPh>
    <phoneticPr fontId="2"/>
  </si>
  <si>
    <t>年間利用者数</t>
  </si>
  <si>
    <t>②</t>
  </si>
  <si>
    <t>⑨</t>
  </si>
  <si>
    <t>特種(殊)</t>
    <rPh sb="1" eb="2">
      <t>タネ</t>
    </rPh>
    <phoneticPr fontId="2"/>
  </si>
  <si>
    <t>⑧</t>
  </si>
  <si>
    <t xml:space="preserve"> 新湊・小杉線</t>
    <rPh sb="1" eb="3">
      <t>シンミナト</t>
    </rPh>
    <rPh sb="4" eb="6">
      <t>コスギ</t>
    </rPh>
    <rPh sb="6" eb="7">
      <t>セン</t>
    </rPh>
    <phoneticPr fontId="2"/>
  </si>
  <si>
    <t>(単位：人)</t>
  </si>
  <si>
    <t xml:space="preserve"> 新湊・越中大門駅線</t>
    <rPh sb="1" eb="3">
      <t>シンミナト</t>
    </rPh>
    <rPh sb="4" eb="6">
      <t>エッチュウ</t>
    </rPh>
    <rPh sb="6" eb="9">
      <t>ダイモンエキ</t>
    </rPh>
    <rPh sb="9" eb="10">
      <t>セン</t>
    </rPh>
    <phoneticPr fontId="2"/>
  </si>
  <si>
    <t>⑤</t>
  </si>
  <si>
    <t>令和５年度</t>
    <rPh sb="0" eb="2">
      <t>レイワ</t>
    </rPh>
    <phoneticPr fontId="2"/>
  </si>
  <si>
    <t xml:space="preserve"> 新湊西部・庄西塚原線（塚原・作道循環線）</t>
    <rPh sb="1" eb="3">
      <t>シンミナト</t>
    </rPh>
    <rPh sb="3" eb="5">
      <t>セイブ</t>
    </rPh>
    <rPh sb="6" eb="8">
      <t>ショウセイ</t>
    </rPh>
    <rPh sb="8" eb="10">
      <t>ツカハラ</t>
    </rPh>
    <rPh sb="10" eb="11">
      <t>セン</t>
    </rPh>
    <rPh sb="12" eb="14">
      <t>ツカハラ</t>
    </rPh>
    <rPh sb="15" eb="16">
      <t>ツク</t>
    </rPh>
    <rPh sb="16" eb="17">
      <t>ミチ</t>
    </rPh>
    <rPh sb="17" eb="19">
      <t>ジュンカン</t>
    </rPh>
    <rPh sb="19" eb="20">
      <t>ケイセン</t>
    </rPh>
    <phoneticPr fontId="2"/>
  </si>
  <si>
    <t>資料：富山新港管理局</t>
    <rPh sb="0" eb="2">
      <t>シリョウ</t>
    </rPh>
    <rPh sb="3" eb="5">
      <t>トヤマ</t>
    </rPh>
    <rPh sb="5" eb="7">
      <t>シンコウ</t>
    </rPh>
    <rPh sb="7" eb="10">
      <t>カンリキョク</t>
    </rPh>
    <phoneticPr fontId="2"/>
  </si>
  <si>
    <t>１日平均</t>
  </si>
  <si>
    <t xml:space="preserve"> 新湊東部・七美線（七美・作道経由庄西線）</t>
    <rPh sb="1" eb="3">
      <t>シンミナト</t>
    </rPh>
    <rPh sb="3" eb="5">
      <t>トウブ</t>
    </rPh>
    <rPh sb="6" eb="8">
      <t>シチミ</t>
    </rPh>
    <rPh sb="8" eb="9">
      <t>セン</t>
    </rPh>
    <rPh sb="10" eb="12">
      <t>シチビ</t>
    </rPh>
    <rPh sb="13" eb="15">
      <t>ツクリミチ</t>
    </rPh>
    <rPh sb="15" eb="17">
      <t>ケイユ</t>
    </rPh>
    <rPh sb="17" eb="18">
      <t>ショウ</t>
    </rPh>
    <rPh sb="18" eb="20">
      <t>ニシセン</t>
    </rPh>
    <phoneticPr fontId="2"/>
  </si>
  <si>
    <t>③</t>
  </si>
  <si>
    <t xml:space="preserve"> 新湊・本江線</t>
    <rPh sb="1" eb="3">
      <t>シンミナト</t>
    </rPh>
    <rPh sb="4" eb="5">
      <t>ホン</t>
    </rPh>
    <rPh sb="5" eb="7">
      <t>エセン</t>
    </rPh>
    <phoneticPr fontId="2"/>
  </si>
  <si>
    <t>総　　　　数</t>
  </si>
  <si>
    <t>１日
当たり</t>
  </si>
  <si>
    <t>資料：生活安全課</t>
  </si>
  <si>
    <t>１日当たり</t>
  </si>
  <si>
    <t>越 中 大 門 駅</t>
  </si>
  <si>
    <t>合計</t>
  </si>
  <si>
    <t>定期外</t>
  </si>
  <si>
    <t>小　型</t>
  </si>
  <si>
    <t>対前年比</t>
  </si>
  <si>
    <t>資料：あいの風とやま鉄道株式会社</t>
    <rPh sb="6" eb="7">
      <t>カゼ</t>
    </rPh>
    <rPh sb="10" eb="12">
      <t>テツドウ</t>
    </rPh>
    <rPh sb="12" eb="16">
      <t>カブシキガイシャ</t>
    </rPh>
    <phoneticPr fontId="2"/>
  </si>
  <si>
    <t>ある一日の乗車数</t>
    <rPh sb="2" eb="4">
      <t>イチニチ</t>
    </rPh>
    <rPh sb="5" eb="7">
      <t>ジョウシャ</t>
    </rPh>
    <rPh sb="7" eb="8">
      <t>スウ</t>
    </rPh>
    <phoneticPr fontId="2"/>
  </si>
  <si>
    <t>小杉駅：　0人　　定：　0人　　外：　0人</t>
    <rPh sb="0" eb="2">
      <t>コスギ</t>
    </rPh>
    <rPh sb="2" eb="3">
      <t>エキ</t>
    </rPh>
    <rPh sb="6" eb="7">
      <t>ニン</t>
    </rPh>
    <rPh sb="9" eb="10">
      <t>テイ</t>
    </rPh>
    <phoneticPr fontId="2"/>
  </si>
  <si>
    <t>越中大門駅：　0人　　定：　0人　　外：　0人</t>
    <rPh sb="0" eb="2">
      <t>エッチュウ</t>
    </rPh>
    <rPh sb="2" eb="4">
      <t>ダイモン</t>
    </rPh>
    <rPh sb="4" eb="5">
      <t>エキ</t>
    </rPh>
    <rPh sb="10" eb="11">
      <t>テイ</t>
    </rPh>
    <rPh sb="17" eb="18">
      <t>ホカ</t>
    </rPh>
    <phoneticPr fontId="2"/>
  </si>
  <si>
    <r>
      <t>64</t>
    </r>
    <r>
      <rPr>
        <b/>
        <sz val="14"/>
        <rFont val="ＭＳ 明朝"/>
        <family val="1"/>
        <charset val="128"/>
      </rPr>
      <t>　万葉線の利用状況</t>
    </r>
  </si>
  <si>
    <t>12～13</t>
  </si>
  <si>
    <t>運行回数と利用者数</t>
  </si>
  <si>
    <t>(単位：回、人)</t>
  </si>
  <si>
    <t>区 分</t>
  </si>
  <si>
    <t>運行回数
(１日平均)</t>
  </si>
  <si>
    <t>利用者数</t>
  </si>
  <si>
    <t>定 期</t>
  </si>
  <si>
    <t>計</t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</si>
  <si>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</si>
  <si>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</si>
  <si>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</si>
  <si>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資料：万葉線株式会社</t>
  </si>
  <si>
    <t>　　３　夜間渡船代行車両運行の乗客は含まず</t>
  </si>
  <si>
    <t>　　２  内荒天等により　812便欠航（越の潟発　402便・堀岡発　410便）</t>
    <rPh sb="5" eb="6">
      <t>ウチ</t>
    </rPh>
    <rPh sb="6" eb="8">
      <t>コウテン</t>
    </rPh>
    <rPh sb="8" eb="9">
      <t>トウ</t>
    </rPh>
    <rPh sb="20" eb="21">
      <t>コシ</t>
    </rPh>
    <rPh sb="22" eb="23">
      <t>カタ</t>
    </rPh>
    <rPh sb="23" eb="24">
      <t>ハツ</t>
    </rPh>
    <rPh sb="28" eb="29">
      <t>ビン</t>
    </rPh>
    <rPh sb="30" eb="32">
      <t>ホリオカ</t>
    </rPh>
    <rPh sb="32" eb="33">
      <t>ハツ</t>
    </rPh>
    <rPh sb="37" eb="38">
      <t>ビン</t>
    </rPh>
    <phoneticPr fontId="2"/>
  </si>
  <si>
    <t>資料：富山新港管理局</t>
  </si>
  <si>
    <t>自転車</t>
  </si>
  <si>
    <t>人</t>
  </si>
  <si>
    <t>運航回数</t>
  </si>
  <si>
    <t>堀岡発</t>
  </si>
  <si>
    <t>越の潟発</t>
  </si>
  <si>
    <t>区分</t>
  </si>
  <si>
    <t>海竜計</t>
  </si>
  <si>
    <t>こしのかた計</t>
  </si>
  <si>
    <t>20～21</t>
  </si>
  <si>
    <t>19～20</t>
  </si>
  <si>
    <t>18～19</t>
  </si>
  <si>
    <t>17～18</t>
  </si>
  <si>
    <t>16～17</t>
  </si>
  <si>
    <t>15～16</t>
  </si>
  <si>
    <t>14～15</t>
  </si>
  <si>
    <t>13～14</t>
  </si>
  <si>
    <t>11～12</t>
  </si>
  <si>
    <t>９～10</t>
  </si>
  <si>
    <t>８～９</t>
  </si>
  <si>
    <t>７～８</t>
  </si>
  <si>
    <t>６～７</t>
  </si>
  <si>
    <t>小人</t>
  </si>
  <si>
    <t>大人</t>
  </si>
  <si>
    <t>利用時間帯</t>
  </si>
  <si>
    <t>（単位：人、台）</t>
    <rPh sb="1" eb="3">
      <t>タンイ</t>
    </rPh>
    <rPh sb="4" eb="5">
      <t>ニン</t>
    </rPh>
    <rPh sb="6" eb="7">
      <t>ダイ</t>
    </rPh>
    <phoneticPr fontId="2"/>
  </si>
  <si>
    <t>大人＋子供1/2</t>
    <rPh sb="0" eb="2">
      <t>オトナ</t>
    </rPh>
    <rPh sb="3" eb="5">
      <t>コドモ</t>
    </rPh>
    <phoneticPr fontId="2"/>
  </si>
  <si>
    <t>①②③計</t>
    <rPh sb="3" eb="4">
      <t>ケイ</t>
    </rPh>
    <phoneticPr fontId="2"/>
  </si>
  <si>
    <t>自転車③</t>
    <rPh sb="0" eb="3">
      <t>ジテンシャ</t>
    </rPh>
    <phoneticPr fontId="2"/>
  </si>
  <si>
    <t>バイク②</t>
  </si>
  <si>
    <t>運航実績報告</t>
    <rPh sb="0" eb="2">
      <t>ウンコウ</t>
    </rPh>
    <rPh sb="2" eb="4">
      <t>ジッセキ</t>
    </rPh>
    <rPh sb="4" eb="6">
      <t>ホウコク</t>
    </rPh>
    <phoneticPr fontId="2"/>
  </si>
  <si>
    <t>計</t>
    <rPh sb="0" eb="1">
      <t>ケイ</t>
    </rPh>
    <phoneticPr fontId="2"/>
  </si>
  <si>
    <t>子供</t>
    <rPh sb="0" eb="1">
      <t>コ</t>
    </rPh>
    <rPh sb="1" eb="2">
      <t>トモ</t>
    </rPh>
    <phoneticPr fontId="2"/>
  </si>
  <si>
    <t>大人</t>
    <rPh sb="0" eb="1">
      <t>ダイ</t>
    </rPh>
    <rPh sb="1" eb="2">
      <t>ジン</t>
    </rPh>
    <phoneticPr fontId="2"/>
  </si>
  <si>
    <t>区分</t>
    <rPh sb="0" eb="1">
      <t>ク</t>
    </rPh>
    <rPh sb="1" eb="2">
      <t>ブン</t>
    </rPh>
    <phoneticPr fontId="2"/>
  </si>
  <si>
    <t>渡船乗船者集計表</t>
    <rPh sb="0" eb="1">
      <t>ワタリ</t>
    </rPh>
    <rPh sb="1" eb="2">
      <t>セン</t>
    </rPh>
    <rPh sb="2" eb="3">
      <t>ジョウ</t>
    </rPh>
    <rPh sb="3" eb="4">
      <t>セン</t>
    </rPh>
    <rPh sb="4" eb="5">
      <t>シャ</t>
    </rPh>
    <rPh sb="5" eb="6">
      <t>シュウ</t>
    </rPh>
    <rPh sb="6" eb="7">
      <t>ケイ</t>
    </rPh>
    <rPh sb="7" eb="8">
      <t>ヒョウ</t>
    </rPh>
    <phoneticPr fontId="2"/>
  </si>
  <si>
    <t>資料：北陸信越運輸局富山運輸支局</t>
  </si>
  <si>
    <t>注）軽二輪車の台数は令和元年7月から集計方法の変更により公表不可</t>
    <rPh sb="0" eb="1">
      <t>チュウ</t>
    </rPh>
    <rPh sb="2" eb="6">
      <t>ケイニリンシャ</t>
    </rPh>
    <rPh sb="7" eb="9">
      <t>ダイスウ</t>
    </rPh>
    <rPh sb="10" eb="14">
      <t>レイワガンネン</t>
    </rPh>
    <rPh sb="15" eb="16">
      <t>ガツ</t>
    </rPh>
    <rPh sb="18" eb="22">
      <t>シュウケイホウホウ</t>
    </rPh>
    <rPh sb="23" eb="25">
      <t>ヘンコウ</t>
    </rPh>
    <rPh sb="28" eb="30">
      <t>コウヒョウ</t>
    </rPh>
    <rPh sb="30" eb="32">
      <t>フカ</t>
    </rPh>
    <phoneticPr fontId="2"/>
  </si>
  <si>
    <t>…</t>
  </si>
  <si>
    <t>二　輪</t>
  </si>
  <si>
    <t>乗　用</t>
  </si>
  <si>
    <t>貨　物</t>
  </si>
  <si>
    <t>普　通</t>
  </si>
  <si>
    <t>合　計</t>
  </si>
  <si>
    <t>軽 自 動 車</t>
  </si>
  <si>
    <t xml:space="preserve">小　型
二輪車 </t>
  </si>
  <si>
    <t>乗　　　用</t>
  </si>
  <si>
    <t>乗　合</t>
  </si>
  <si>
    <t>貨　　　物</t>
  </si>
  <si>
    <t>区　分</t>
    <rPh sb="0" eb="1">
      <t>ク</t>
    </rPh>
    <rPh sb="2" eb="3">
      <t>ブン</t>
    </rPh>
    <phoneticPr fontId="2"/>
  </si>
  <si>
    <t>（単位：台）</t>
  </si>
  <si>
    <r>
      <t>65</t>
    </r>
    <r>
      <rPr>
        <b/>
        <sz val="14"/>
        <rFont val="ＭＳ 明朝"/>
        <family val="1"/>
        <charset val="128"/>
      </rPr>
      <t>　フェリーボートの利用状況</t>
    </r>
  </si>
  <si>
    <t>令和６年度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</si>
  <si>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</si>
  <si>
    <t>令和６年度　年間時間帯別乗船者集計表</t>
    <rPh sb="0" eb="2">
      <t>レイワ</t>
    </rPh>
    <phoneticPr fontId="2"/>
  </si>
  <si>
    <t>令和2年度</t>
    <rPh sb="0" eb="2">
      <t>レイワ</t>
    </rPh>
    <rPh sb="4" eb="5">
      <t>ド</t>
    </rPh>
    <phoneticPr fontId="2"/>
  </si>
  <si>
    <t>令和3年度</t>
    <rPh sb="0" eb="2">
      <t>レイワ</t>
    </rPh>
    <rPh sb="4" eb="5">
      <t>ド</t>
    </rPh>
    <phoneticPr fontId="2"/>
  </si>
  <si>
    <t>令和4年度</t>
    <rPh sb="0" eb="2">
      <t>レイワ</t>
    </rPh>
    <rPh sb="4" eb="5">
      <t>ド</t>
    </rPh>
    <phoneticPr fontId="2"/>
  </si>
  <si>
    <t>令和5年度</t>
    <rPh sb="0" eb="2">
      <t>レイワ</t>
    </rPh>
    <rPh sb="4" eb="5">
      <t>ド</t>
    </rPh>
    <phoneticPr fontId="2"/>
  </si>
  <si>
    <t>令和6年度</t>
    <rPh sb="0" eb="2">
      <t>レイワ</t>
    </rPh>
    <rPh sb="4" eb="5">
      <t>ド</t>
    </rPh>
    <phoneticPr fontId="2"/>
  </si>
  <si>
    <r>
      <t>61</t>
    </r>
    <r>
      <rPr>
        <b/>
        <sz val="14"/>
        <rFont val="ＭＳ 明朝"/>
        <family val="1"/>
        <charset val="128"/>
      </rPr>
      <t>　コミュニティバスの利用状況</t>
    </r>
    <phoneticPr fontId="2"/>
  </si>
  <si>
    <r>
      <t>62</t>
    </r>
    <r>
      <rPr>
        <b/>
        <sz val="14"/>
        <rFont val="ＭＳ 明朝"/>
        <family val="1"/>
        <charset val="128"/>
      </rPr>
      <t>　デマンドタクシーの利用状況</t>
    </r>
    <phoneticPr fontId="2"/>
  </si>
  <si>
    <r>
      <t>66</t>
    </r>
    <r>
      <rPr>
        <b/>
        <sz val="14"/>
        <rFont val="ＭＳ ゴシック"/>
        <family val="3"/>
        <charset val="128"/>
      </rPr>
      <t>　</t>
    </r>
    <r>
      <rPr>
        <b/>
        <sz val="14"/>
        <rFont val="ＭＳ 明朝"/>
        <family val="1"/>
        <charset val="128"/>
      </rPr>
      <t>車種別自動車保有台数の推移</t>
    </r>
    <rPh sb="14" eb="16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</si>
</sst>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_ "/>
    <numFmt numFmtId="178" formatCode="#,##0_);[Red]\(#,##0\)"/>
    <numFmt numFmtId="179" formatCode="0.0%"/>
  </numFmts>
  <fonts count="15" x14ac:knownFonts="1">
    <font>
      <sz val="11"/>
      <name val="ＭＳ ゴシック"/>
      <family val="3"/>
    </font>
    <font>
      <sz val="11"/>
      <name val="ＭＳ ゴシック"/>
      <family val="3"/>
    </font>
    <font>
      <sz val="6"/>
      <name val="ＭＳ ゴシック"/>
      <family val="3"/>
    </font>
    <font>
      <sz val="9"/>
      <name val="ＭＳ ゴシック"/>
      <family val="3"/>
    </font>
    <font>
      <sz val="10"/>
      <name val="ＭＳ ゴシック"/>
      <family val="3"/>
    </font>
    <font>
      <b/>
      <sz val="14"/>
      <name val="Century"/>
      <family val="1"/>
    </font>
    <font>
      <sz val="6"/>
      <name val="ＭＳ Ｐゴシック"/>
      <family val="3"/>
    </font>
    <font>
      <sz val="9"/>
      <color indexed="10"/>
      <name val="ＭＳ ゴシック"/>
      <family val="3"/>
    </font>
    <font>
      <sz val="14"/>
      <name val="ＭＳ ゴシック"/>
      <family val="3"/>
    </font>
    <font>
      <sz val="9"/>
      <color rgb="FFFF0000"/>
      <name val="ＭＳ ゴシック"/>
      <family val="3"/>
    </font>
    <font>
      <sz val="12"/>
      <name val="ＭＳ ゴシック"/>
      <family val="3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 shrinkToFit="1"/>
    </xf>
    <xf numFmtId="0" fontId="4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38" fontId="4" fillId="0" borderId="1" xfId="2" applyFont="1" applyFill="1" applyBorder="1">
      <alignment vertical="center"/>
    </xf>
    <xf numFmtId="0" fontId="4" fillId="0" borderId="0" xfId="0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4" fillId="0" borderId="1" xfId="2" applyFont="1" applyFill="1" applyBorder="1" applyAlignment="1">
      <alignment vertical="center"/>
    </xf>
    <xf numFmtId="38" fontId="3" fillId="2" borderId="0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38" fontId="3" fillId="2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8" fontId="3" fillId="2" borderId="0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78" fontId="3" fillId="0" borderId="0" xfId="1" applyNumberFormat="1" applyFont="1">
      <alignment vertical="center"/>
    </xf>
    <xf numFmtId="178" fontId="3" fillId="0" borderId="0" xfId="1" applyNumberFormat="1" applyFont="1" applyAlignment="1">
      <alignment horizontal="center" vertical="center"/>
    </xf>
    <xf numFmtId="0" fontId="8" fillId="0" borderId="0" xfId="1" applyFont="1" applyBorder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178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178" fontId="9" fillId="0" borderId="0" xfId="1" applyNumberFormat="1" applyFont="1" applyBorder="1">
      <alignment vertical="center"/>
    </xf>
    <xf numFmtId="178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distributed" vertical="center" indent="13"/>
    </xf>
    <xf numFmtId="0" fontId="4" fillId="0" borderId="3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top"/>
    </xf>
    <xf numFmtId="0" fontId="4" fillId="0" borderId="0" xfId="1" applyFont="1" applyAlignment="1">
      <alignment horizontal="right" vertical="center"/>
    </xf>
    <xf numFmtId="3" fontId="13" fillId="0" borderId="1" xfId="0" applyNumberFormat="1" applyFont="1" applyBorder="1" applyAlignment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8" fontId="4" fillId="3" borderId="1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178" fontId="3" fillId="0" borderId="5" xfId="1" applyNumberFormat="1" applyFont="1" applyBorder="1" applyAlignment="1">
      <alignment horizontal="center" vertical="center"/>
    </xf>
    <xf numFmtId="178" fontId="3" fillId="0" borderId="4" xfId="1" applyNumberFormat="1" applyFont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12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tabSelected="1" view="pageBreakPreview" zoomScaleSheetLayoutView="100" workbookViewId="0"/>
  </sheetViews>
  <sheetFormatPr defaultColWidth="9" defaultRowHeight="10.8" x14ac:dyDescent="0.2"/>
  <cols>
    <col min="1" max="1" width="3.77734375" style="1" customWidth="1"/>
    <col min="2" max="2" width="46.109375" style="1" bestFit="1" customWidth="1"/>
    <col min="3" max="3" width="9.21875" style="1" bestFit="1" customWidth="1"/>
    <col min="4" max="4" width="7.21875" style="1" customWidth="1"/>
    <col min="5" max="5" width="9.21875" style="1" bestFit="1" customWidth="1"/>
    <col min="6" max="6" width="7.109375" style="1" customWidth="1"/>
    <col min="7" max="7" width="9.21875" style="1" bestFit="1" customWidth="1"/>
    <col min="8" max="8" width="7.109375" style="1" customWidth="1"/>
    <col min="9" max="9" width="9.21875" style="1" bestFit="1" customWidth="1"/>
    <col min="10" max="10" width="7.109375" style="1" customWidth="1"/>
    <col min="11" max="11" width="9.6640625" style="1" bestFit="1" customWidth="1"/>
    <col min="12" max="12" width="7.109375" style="1" customWidth="1"/>
    <col min="13" max="16" width="13.6640625" style="1" customWidth="1"/>
    <col min="17" max="24" width="10" style="1" customWidth="1"/>
    <col min="25" max="16384" width="9" style="1"/>
  </cols>
  <sheetData>
    <row r="1" spans="1:14" ht="18.75" customHeight="1" x14ac:dyDescent="0.2">
      <c r="A1" s="3" t="s">
        <v>151</v>
      </c>
    </row>
    <row r="2" spans="1:14" s="2" customFormat="1" ht="12" x14ac:dyDescent="0.15">
      <c r="D2" s="14"/>
      <c r="F2" s="14"/>
      <c r="H2" s="14"/>
      <c r="J2" s="14"/>
      <c r="L2" s="14" t="s">
        <v>53</v>
      </c>
    </row>
    <row r="3" spans="1:14" s="2" customFormat="1" ht="15" customHeight="1" x14ac:dyDescent="0.2">
      <c r="A3" s="85" t="s">
        <v>12</v>
      </c>
      <c r="B3" s="85"/>
      <c r="C3" s="5" t="s">
        <v>4</v>
      </c>
      <c r="D3" s="7"/>
      <c r="E3" s="5" t="s">
        <v>23</v>
      </c>
      <c r="F3" s="7"/>
      <c r="G3" s="5" t="s">
        <v>38</v>
      </c>
      <c r="H3" s="7"/>
      <c r="I3" s="83" t="s">
        <v>56</v>
      </c>
      <c r="J3" s="84"/>
      <c r="K3" s="83" t="s">
        <v>143</v>
      </c>
      <c r="L3" s="84"/>
    </row>
    <row r="4" spans="1:14" s="2" customFormat="1" ht="26.1" customHeight="1" x14ac:dyDescent="0.2">
      <c r="A4" s="85"/>
      <c r="B4" s="85"/>
      <c r="C4" s="12" t="s">
        <v>45</v>
      </c>
      <c r="D4" s="15" t="s">
        <v>64</v>
      </c>
      <c r="E4" s="12" t="s">
        <v>45</v>
      </c>
      <c r="F4" s="15" t="s">
        <v>64</v>
      </c>
      <c r="G4" s="12" t="s">
        <v>45</v>
      </c>
      <c r="H4" s="15" t="s">
        <v>64</v>
      </c>
      <c r="I4" s="12" t="s">
        <v>45</v>
      </c>
      <c r="J4" s="15" t="s">
        <v>64</v>
      </c>
      <c r="K4" s="12" t="s">
        <v>45</v>
      </c>
      <c r="L4" s="15" t="s">
        <v>64</v>
      </c>
    </row>
    <row r="5" spans="1:14" s="2" customFormat="1" ht="15" customHeight="1" x14ac:dyDescent="0.2">
      <c r="A5" s="83" t="s">
        <v>63</v>
      </c>
      <c r="B5" s="84"/>
      <c r="C5" s="13">
        <f>SUM(C6:C24)</f>
        <v>325152</v>
      </c>
      <c r="D5" s="16" t="s">
        <v>15</v>
      </c>
      <c r="E5" s="13">
        <f>SUM(E6:E24)</f>
        <v>336269</v>
      </c>
      <c r="F5" s="16" t="s">
        <v>15</v>
      </c>
      <c r="G5" s="13">
        <f>SUM(G6:G24)</f>
        <v>350349</v>
      </c>
      <c r="H5" s="16" t="s">
        <v>15</v>
      </c>
      <c r="I5" s="13">
        <f>SUM(I6:I24)</f>
        <v>379564</v>
      </c>
      <c r="J5" s="16" t="s">
        <v>15</v>
      </c>
      <c r="K5" s="13">
        <f>SUM(K6:K24)</f>
        <v>277652</v>
      </c>
      <c r="L5" s="16" t="s">
        <v>15</v>
      </c>
    </row>
    <row r="6" spans="1:14" s="2" customFormat="1" ht="15" customHeight="1" x14ac:dyDescent="0.2">
      <c r="A6" s="4" t="s">
        <v>27</v>
      </c>
      <c r="B6" s="8" t="s">
        <v>10</v>
      </c>
      <c r="C6" s="13">
        <v>25394</v>
      </c>
      <c r="D6" s="16">
        <v>104.50205761316873</v>
      </c>
      <c r="E6" s="13">
        <v>10548</v>
      </c>
      <c r="F6" s="16">
        <v>130.19999999999999</v>
      </c>
      <c r="G6" s="16" t="s">
        <v>15</v>
      </c>
      <c r="H6" s="16" t="s">
        <v>15</v>
      </c>
      <c r="I6" s="16" t="s">
        <v>15</v>
      </c>
      <c r="J6" s="16" t="s">
        <v>15</v>
      </c>
      <c r="K6" s="16" t="s">
        <v>15</v>
      </c>
      <c r="L6" s="16" t="s">
        <v>15</v>
      </c>
    </row>
    <row r="7" spans="1:14" s="2" customFormat="1" ht="15" customHeight="1" x14ac:dyDescent="0.2">
      <c r="A7" s="4" t="s">
        <v>13</v>
      </c>
      <c r="B7" s="8" t="s">
        <v>18</v>
      </c>
      <c r="C7" s="13">
        <v>25380</v>
      </c>
      <c r="D7" s="16">
        <v>69.534246575342465</v>
      </c>
      <c r="E7" s="13">
        <v>32018</v>
      </c>
      <c r="F7" s="16">
        <v>88.2</v>
      </c>
      <c r="G7" s="13">
        <v>32292</v>
      </c>
      <c r="H7" s="16">
        <v>89</v>
      </c>
      <c r="I7" s="18">
        <v>33432</v>
      </c>
      <c r="J7" s="16">
        <v>92.1</v>
      </c>
      <c r="K7" s="18">
        <v>33282</v>
      </c>
      <c r="L7" s="16">
        <v>91.9</v>
      </c>
    </row>
    <row r="8" spans="1:14" s="2" customFormat="1" ht="15" customHeight="1" x14ac:dyDescent="0.2">
      <c r="A8" s="4" t="s">
        <v>48</v>
      </c>
      <c r="B8" s="9" t="s">
        <v>62</v>
      </c>
      <c r="C8" s="13">
        <v>51186</v>
      </c>
      <c r="D8" s="16">
        <v>140.23561643835617</v>
      </c>
      <c r="E8" s="13">
        <v>52888</v>
      </c>
      <c r="F8" s="16">
        <v>145.69999999999999</v>
      </c>
      <c r="G8" s="13">
        <v>53508</v>
      </c>
      <c r="H8" s="16">
        <v>147.4</v>
      </c>
      <c r="I8" s="18">
        <v>51623</v>
      </c>
      <c r="J8" s="16">
        <v>142.19999999999999</v>
      </c>
      <c r="K8" s="18">
        <v>36753</v>
      </c>
      <c r="L8" s="16">
        <v>125.9</v>
      </c>
    </row>
    <row r="9" spans="1:14" s="2" customFormat="1" ht="15" customHeight="1" x14ac:dyDescent="0.2">
      <c r="A9" s="4" t="s">
        <v>61</v>
      </c>
      <c r="B9" s="9" t="s">
        <v>60</v>
      </c>
      <c r="C9" s="13">
        <v>9021</v>
      </c>
      <c r="D9" s="16">
        <v>24.715068493150685</v>
      </c>
      <c r="E9" s="13">
        <v>6291</v>
      </c>
      <c r="F9" s="16">
        <v>17.3</v>
      </c>
      <c r="G9" s="13">
        <v>5088</v>
      </c>
      <c r="H9" s="16">
        <v>14</v>
      </c>
      <c r="I9" s="18">
        <v>5257</v>
      </c>
      <c r="J9" s="16">
        <v>14.5</v>
      </c>
      <c r="K9" s="18">
        <v>1686</v>
      </c>
      <c r="L9" s="16">
        <v>16.100000000000001</v>
      </c>
    </row>
    <row r="10" spans="1:14" s="2" customFormat="1" ht="15" customHeight="1" x14ac:dyDescent="0.2">
      <c r="A10" s="4" t="s">
        <v>1</v>
      </c>
      <c r="B10" s="10" t="s">
        <v>57</v>
      </c>
      <c r="C10" s="13">
        <v>2286</v>
      </c>
      <c r="D10" s="16">
        <v>9.4074074074074066</v>
      </c>
      <c r="E10" s="13">
        <v>4352</v>
      </c>
      <c r="F10" s="16">
        <v>13.5</v>
      </c>
      <c r="G10" s="13">
        <v>6239</v>
      </c>
      <c r="H10" s="16">
        <v>17.2</v>
      </c>
      <c r="I10" s="18">
        <v>5271</v>
      </c>
      <c r="J10" s="16">
        <v>14.5</v>
      </c>
      <c r="K10" s="18">
        <v>3451</v>
      </c>
      <c r="L10" s="16">
        <v>14.2</v>
      </c>
    </row>
    <row r="11" spans="1:14" s="2" customFormat="1" ht="15" customHeight="1" x14ac:dyDescent="0.2">
      <c r="A11" s="4" t="s">
        <v>55</v>
      </c>
      <c r="B11" s="8" t="s">
        <v>54</v>
      </c>
      <c r="C11" s="13">
        <v>21631</v>
      </c>
      <c r="D11" s="16">
        <v>59.263013698630139</v>
      </c>
      <c r="E11" s="13">
        <v>24116</v>
      </c>
      <c r="F11" s="16">
        <v>66.400000000000006</v>
      </c>
      <c r="G11" s="13">
        <v>26296</v>
      </c>
      <c r="H11" s="16">
        <v>72.400000000000006</v>
      </c>
      <c r="I11" s="18">
        <v>33682</v>
      </c>
      <c r="J11" s="16">
        <v>92.8</v>
      </c>
      <c r="K11" s="18">
        <v>35997</v>
      </c>
      <c r="L11" s="16">
        <v>99.4</v>
      </c>
    </row>
    <row r="12" spans="1:14" s="2" customFormat="1" ht="15" customHeight="1" x14ac:dyDescent="0.2">
      <c r="A12" s="4" t="s">
        <v>8</v>
      </c>
      <c r="B12" s="8" t="s">
        <v>33</v>
      </c>
      <c r="C12" s="13">
        <v>9963</v>
      </c>
      <c r="D12" s="16">
        <v>27.295890410958904</v>
      </c>
      <c r="E12" s="13">
        <v>11358</v>
      </c>
      <c r="F12" s="16">
        <v>31.3</v>
      </c>
      <c r="G12" s="13">
        <v>11515</v>
      </c>
      <c r="H12" s="16">
        <v>31.7</v>
      </c>
      <c r="I12" s="18">
        <v>11448</v>
      </c>
      <c r="J12" s="16">
        <v>31.5</v>
      </c>
      <c r="K12" s="18">
        <v>9038</v>
      </c>
      <c r="L12" s="16">
        <v>31</v>
      </c>
      <c r="N12" s="19"/>
    </row>
    <row r="13" spans="1:14" s="2" customFormat="1" ht="15" customHeight="1" x14ac:dyDescent="0.2">
      <c r="A13" s="4" t="s">
        <v>28</v>
      </c>
      <c r="B13" s="9" t="s">
        <v>52</v>
      </c>
      <c r="C13" s="13">
        <v>60091</v>
      </c>
      <c r="D13" s="16">
        <v>164.63287671232877</v>
      </c>
      <c r="E13" s="13">
        <v>63375</v>
      </c>
      <c r="F13" s="16">
        <v>174.6</v>
      </c>
      <c r="G13" s="13">
        <v>66508</v>
      </c>
      <c r="H13" s="16">
        <v>183.2</v>
      </c>
      <c r="I13" s="18">
        <v>77394</v>
      </c>
      <c r="J13" s="16">
        <v>213.2</v>
      </c>
      <c r="K13" s="18">
        <v>87214</v>
      </c>
      <c r="L13" s="16">
        <v>240.9</v>
      </c>
      <c r="N13" s="19"/>
    </row>
    <row r="14" spans="1:14" s="2" customFormat="1" ht="15" customHeight="1" x14ac:dyDescent="0.2">
      <c r="A14" s="4" t="s">
        <v>51</v>
      </c>
      <c r="B14" s="11" t="s">
        <v>39</v>
      </c>
      <c r="C14" s="13">
        <v>615</v>
      </c>
      <c r="D14" s="16">
        <v>10.789473684210526</v>
      </c>
      <c r="E14" s="13">
        <v>3797</v>
      </c>
      <c r="F14" s="16">
        <v>15.8</v>
      </c>
      <c r="G14" s="13">
        <v>7594</v>
      </c>
      <c r="H14" s="16">
        <v>20.9</v>
      </c>
      <c r="I14" s="18">
        <v>11647</v>
      </c>
      <c r="J14" s="16">
        <v>32.1</v>
      </c>
      <c r="K14" s="18">
        <v>15804</v>
      </c>
      <c r="L14" s="16">
        <v>43.7</v>
      </c>
      <c r="N14" s="19"/>
    </row>
    <row r="15" spans="1:14" s="2" customFormat="1" ht="15" customHeight="1" x14ac:dyDescent="0.2">
      <c r="A15" s="6" t="s">
        <v>49</v>
      </c>
      <c r="B15" s="11" t="s">
        <v>46</v>
      </c>
      <c r="C15" s="13">
        <v>3381</v>
      </c>
      <c r="D15" s="16">
        <v>59.315789473684212</v>
      </c>
      <c r="E15" s="13">
        <v>3529</v>
      </c>
      <c r="F15" s="16">
        <v>60.8</v>
      </c>
      <c r="G15" s="13">
        <v>3498</v>
      </c>
      <c r="H15" s="16">
        <v>60.3</v>
      </c>
      <c r="I15" s="18">
        <v>4230</v>
      </c>
      <c r="J15" s="16">
        <v>72.900000000000006</v>
      </c>
      <c r="K15" s="18">
        <v>3300</v>
      </c>
      <c r="L15" s="16">
        <v>57.9</v>
      </c>
      <c r="N15" s="19"/>
    </row>
    <row r="16" spans="1:14" s="2" customFormat="1" ht="15" customHeight="1" x14ac:dyDescent="0.2">
      <c r="A16" s="6" t="s">
        <v>42</v>
      </c>
      <c r="B16" s="11" t="s">
        <v>41</v>
      </c>
      <c r="C16" s="13">
        <v>696</v>
      </c>
      <c r="D16" s="16">
        <v>12.210526315789474</v>
      </c>
      <c r="E16" s="13">
        <v>753</v>
      </c>
      <c r="F16" s="16">
        <v>13</v>
      </c>
      <c r="G16" s="13">
        <v>378</v>
      </c>
      <c r="H16" s="16">
        <v>6.5</v>
      </c>
      <c r="I16" s="18">
        <v>536</v>
      </c>
      <c r="J16" s="16">
        <v>9.1999999999999993</v>
      </c>
      <c r="K16" s="18">
        <v>565</v>
      </c>
      <c r="L16" s="16">
        <v>9.9</v>
      </c>
      <c r="N16" s="19"/>
    </row>
    <row r="17" spans="1:14" s="2" customFormat="1" ht="15" customHeight="1" x14ac:dyDescent="0.2">
      <c r="A17" s="4" t="s">
        <v>14</v>
      </c>
      <c r="B17" s="9" t="s">
        <v>40</v>
      </c>
      <c r="C17" s="13">
        <v>943</v>
      </c>
      <c r="D17" s="16">
        <v>16.543859649122808</v>
      </c>
      <c r="E17" s="13">
        <v>927</v>
      </c>
      <c r="F17" s="16">
        <v>16</v>
      </c>
      <c r="G17" s="13">
        <v>1006</v>
      </c>
      <c r="H17" s="16">
        <v>17.3</v>
      </c>
      <c r="I17" s="18">
        <v>780</v>
      </c>
      <c r="J17" s="16">
        <v>13.4</v>
      </c>
      <c r="K17" s="18">
        <v>657</v>
      </c>
      <c r="L17" s="16">
        <v>11.5</v>
      </c>
      <c r="N17" s="19"/>
    </row>
    <row r="18" spans="1:14" s="2" customFormat="1" ht="15" customHeight="1" x14ac:dyDescent="0.2">
      <c r="A18" s="4" t="s">
        <v>19</v>
      </c>
      <c r="B18" s="8" t="s">
        <v>24</v>
      </c>
      <c r="C18" s="13">
        <v>9219</v>
      </c>
      <c r="D18" s="16">
        <v>25.257534246575343</v>
      </c>
      <c r="E18" s="13">
        <v>10600</v>
      </c>
      <c r="F18" s="16">
        <v>29.2</v>
      </c>
      <c r="G18" s="13">
        <v>10806</v>
      </c>
      <c r="H18" s="16">
        <v>29.8</v>
      </c>
      <c r="I18" s="18">
        <v>11797</v>
      </c>
      <c r="J18" s="16">
        <v>32.5</v>
      </c>
      <c r="K18" s="18">
        <v>6364</v>
      </c>
      <c r="L18" s="16">
        <v>26.2</v>
      </c>
      <c r="N18" s="19"/>
    </row>
    <row r="19" spans="1:14" s="2" customFormat="1" ht="15" customHeight="1" x14ac:dyDescent="0.2">
      <c r="A19" s="4" t="s">
        <v>36</v>
      </c>
      <c r="B19" s="8" t="s">
        <v>35</v>
      </c>
      <c r="C19" s="13">
        <v>18599</v>
      </c>
      <c r="D19" s="16">
        <v>50.956164383561642</v>
      </c>
      <c r="E19" s="13">
        <v>22313</v>
      </c>
      <c r="F19" s="16">
        <v>61.5</v>
      </c>
      <c r="G19" s="13">
        <v>26626</v>
      </c>
      <c r="H19" s="16">
        <v>73.3</v>
      </c>
      <c r="I19" s="18">
        <v>29187</v>
      </c>
      <c r="J19" s="16">
        <v>80.400000000000006</v>
      </c>
      <c r="K19" s="18">
        <v>4067</v>
      </c>
      <c r="L19" s="16">
        <v>16.7</v>
      </c>
      <c r="N19" s="19"/>
    </row>
    <row r="20" spans="1:14" s="2" customFormat="1" ht="15" customHeight="1" x14ac:dyDescent="0.2">
      <c r="A20" s="4" t="s">
        <v>34</v>
      </c>
      <c r="B20" s="8" t="s">
        <v>32</v>
      </c>
      <c r="C20" s="13">
        <v>40266</v>
      </c>
      <c r="D20" s="16">
        <v>110.31780821917808</v>
      </c>
      <c r="E20" s="13">
        <v>29113</v>
      </c>
      <c r="F20" s="16">
        <v>80.2</v>
      </c>
      <c r="G20" s="13">
        <v>24313</v>
      </c>
      <c r="H20" s="16">
        <v>67</v>
      </c>
      <c r="I20" s="18">
        <v>23895</v>
      </c>
      <c r="J20" s="16">
        <v>65.8</v>
      </c>
      <c r="K20" s="18">
        <v>2738</v>
      </c>
      <c r="L20" s="16">
        <v>11.3</v>
      </c>
      <c r="N20" s="19"/>
    </row>
    <row r="21" spans="1:14" s="2" customFormat="1" ht="15" customHeight="1" x14ac:dyDescent="0.2">
      <c r="A21" s="4" t="s">
        <v>29</v>
      </c>
      <c r="B21" s="8" t="s">
        <v>2</v>
      </c>
      <c r="C21" s="13">
        <v>14221</v>
      </c>
      <c r="D21" s="16">
        <v>38.961643835616435</v>
      </c>
      <c r="E21" s="13">
        <v>17895</v>
      </c>
      <c r="F21" s="16">
        <v>49.3</v>
      </c>
      <c r="G21" s="13">
        <v>24973</v>
      </c>
      <c r="H21" s="16">
        <v>68.8</v>
      </c>
      <c r="I21" s="18">
        <v>27189</v>
      </c>
      <c r="J21" s="16">
        <v>74.900000000000006</v>
      </c>
      <c r="K21" s="18">
        <v>3980</v>
      </c>
      <c r="L21" s="16">
        <v>37.9</v>
      </c>
      <c r="N21" s="19"/>
    </row>
    <row r="22" spans="1:14" s="2" customFormat="1" ht="15" customHeight="1" x14ac:dyDescent="0.2">
      <c r="A22" s="4" t="s">
        <v>25</v>
      </c>
      <c r="B22" s="8" t="s">
        <v>22</v>
      </c>
      <c r="C22" s="13">
        <v>13507</v>
      </c>
      <c r="D22" s="16">
        <v>37.005479452054793</v>
      </c>
      <c r="E22" s="13">
        <v>21357</v>
      </c>
      <c r="F22" s="16">
        <v>58.8</v>
      </c>
      <c r="G22" s="13">
        <v>26281</v>
      </c>
      <c r="H22" s="16">
        <v>72.400000000000006</v>
      </c>
      <c r="I22" s="18">
        <v>28365</v>
      </c>
      <c r="J22" s="16">
        <v>78.099999999999994</v>
      </c>
      <c r="K22" s="18">
        <v>16791</v>
      </c>
      <c r="L22" s="16">
        <v>57.5</v>
      </c>
      <c r="N22" s="19"/>
    </row>
    <row r="23" spans="1:14" s="2" customFormat="1" ht="15" customHeight="1" x14ac:dyDescent="0.2">
      <c r="A23" s="4" t="s">
        <v>20</v>
      </c>
      <c r="B23" s="8" t="s">
        <v>16</v>
      </c>
      <c r="C23" s="13">
        <v>984</v>
      </c>
      <c r="D23" s="16">
        <v>8.0655737704918025</v>
      </c>
      <c r="E23" s="13">
        <v>531</v>
      </c>
      <c r="F23" s="16">
        <v>8.6999999999999993</v>
      </c>
      <c r="G23" s="16" t="s">
        <v>15</v>
      </c>
      <c r="H23" s="16" t="s">
        <v>15</v>
      </c>
      <c r="I23" s="16" t="s">
        <v>15</v>
      </c>
      <c r="J23" s="16" t="s">
        <v>15</v>
      </c>
      <c r="K23" s="16" t="s">
        <v>15</v>
      </c>
      <c r="L23" s="16" t="s">
        <v>15</v>
      </c>
      <c r="N23" s="19"/>
    </row>
    <row r="24" spans="1:14" s="2" customFormat="1" ht="15" customHeight="1" x14ac:dyDescent="0.2">
      <c r="A24" s="4" t="s">
        <v>7</v>
      </c>
      <c r="B24" s="8" t="s">
        <v>3</v>
      </c>
      <c r="C24" s="13">
        <v>17769</v>
      </c>
      <c r="D24" s="16">
        <v>48.682191780821917</v>
      </c>
      <c r="E24" s="13">
        <v>20508</v>
      </c>
      <c r="F24" s="16">
        <v>56.5</v>
      </c>
      <c r="G24" s="13">
        <v>23428</v>
      </c>
      <c r="H24" s="16">
        <v>64.5</v>
      </c>
      <c r="I24" s="18">
        <v>23831</v>
      </c>
      <c r="J24" s="16">
        <v>65.7</v>
      </c>
      <c r="K24" s="18">
        <v>15965</v>
      </c>
      <c r="L24" s="16">
        <v>54.7</v>
      </c>
      <c r="N24" s="19"/>
    </row>
    <row r="25" spans="1:14" ht="15" customHeight="1" x14ac:dyDescent="0.2">
      <c r="B25" s="1" t="s">
        <v>11</v>
      </c>
      <c r="H25" s="17"/>
      <c r="J25" s="17"/>
      <c r="L25" s="17" t="s">
        <v>6</v>
      </c>
    </row>
    <row r="27" spans="1:14" s="2" customFormat="1" ht="15" customHeight="1" x14ac:dyDescent="0.2">
      <c r="N27" s="19"/>
    </row>
    <row r="28" spans="1:14" s="2" customFormat="1" ht="16.5" customHeight="1" x14ac:dyDescent="0.2">
      <c r="N28" s="19"/>
    </row>
    <row r="29" spans="1:14" s="2" customFormat="1" ht="10.5" customHeight="1" x14ac:dyDescent="0.2">
      <c r="N29" s="19"/>
    </row>
    <row r="30" spans="1:14" s="2" customFormat="1" ht="18" customHeight="1" x14ac:dyDescent="0.2">
      <c r="N30" s="19"/>
    </row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</sheetData>
  <customSheetViews>
    <customSheetView guid="{0A0E4370-58E3-4273-A648-035175C0C0F1}" showPageBreaks="1" showGridLines="0" fitToPage="1" printArea="1" view="pageBreakPreview" topLeftCell="A10">
      <selection activeCell="P14" sqref="P14"/>
      <colBreaks count="1" manualBreakCount="1">
        <brk id="12" max="1048575" man="1"/>
      </colBreaks>
      <pageMargins left="0.7" right="0.7" top="0.75" bottom="0.75" header="0.3" footer="0.3"/>
      <pageSetup paperSize="9" scale="97" orientation="landscape" horizontalDpi="200" verticalDpi="200" r:id="rId1"/>
      <headerFooter alignWithMargins="0"/>
    </customSheetView>
    <customSheetView guid="{B0F136C7-0A0C-6A40-8F96-274C7F9607F8}" showGridLines="0" printArea="1">
      <pageMargins left="0.78740157480314965" right="0.78740157480314965" top="0.78740157480314965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EF76E1AC-49C5-2A40-9838-B1EA0843D292}" showPageBreaks="1" showGridLines="0" fitToPage="1" printArea="1" view="pageBreakPreview">
      <selection activeCell="C3" sqref="C3"/>
      <colBreaks count="1" manualBreakCount="1">
        <brk id="12" max="1048575" man="1"/>
      </colBreaks>
      <pageMargins left="0.7" right="0.7" top="0.75" bottom="0.75" header="0.3" footer="0.3"/>
      <pageSetup paperSize="9" orientation="landscape" horizontalDpi="200" verticalDpi="200" r:id="rId3"/>
      <headerFooter alignWithMargins="0"/>
    </customSheetView>
    <customSheetView guid="{F54FD72D-3F4B-4C57-A9AE-61900A096714}" showPageBreaks="1" showGridLines="0" fitToPage="1" printArea="1" view="pageBreakPreview">
      <selection activeCell="C3" sqref="C3"/>
      <colBreaks count="1" manualBreakCount="1">
        <brk id="12" max="1048575" man="1"/>
      </colBreaks>
      <pageMargins left="0.7" right="0.7" top="0.75" bottom="0.75" header="0.3" footer="0.3"/>
      <pageSetup paperSize="9" scale="97" orientation="landscape" horizontalDpi="200" verticalDpi="200" r:id="rId4"/>
      <headerFooter alignWithMargins="0"/>
    </customSheetView>
    <customSheetView guid="{6D015D7F-415C-4B7D-8155-F2722D9F6BB7}" scale="70" showPageBreaks="1" showGridLines="0" fitToPage="1" printArea="1" view="pageBreakPreview">
      <colBreaks count="1" manualBreakCount="1">
        <brk id="12" max="1048575" man="1"/>
      </colBreaks>
      <pageMargins left="0.7" right="0.7" top="0.75" bottom="0.75" header="0.3" footer="0.3"/>
      <pageSetup paperSize="9" scale="97" orientation="landscape" horizontalDpi="200" verticalDpi="200" r:id="rId5"/>
      <headerFooter alignWithMargins="0"/>
    </customSheetView>
  </customSheetViews>
  <mergeCells count="4">
    <mergeCell ref="I3:J3"/>
    <mergeCell ref="K3:L3"/>
    <mergeCell ref="A5:B5"/>
    <mergeCell ref="A3:B4"/>
  </mergeCells>
  <phoneticPr fontId="2"/>
  <pageMargins left="0.7" right="0.7" top="0.75" bottom="0.75" header="0.3" footer="0.3"/>
  <pageSetup paperSize="9" scale="97" orientation="landscape" horizontalDpi="200" verticalDpi="200" r:id="rId6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"/>
  <sheetViews>
    <sheetView showGridLines="0" view="pageBreakPreview" zoomScaleSheetLayoutView="100" workbookViewId="0"/>
  </sheetViews>
  <sheetFormatPr defaultRowHeight="13.2" x14ac:dyDescent="0.2"/>
  <cols>
    <col min="1" max="20" width="6.6640625" customWidth="1"/>
  </cols>
  <sheetData>
    <row r="1" spans="1:20" ht="17.399999999999999" x14ac:dyDescent="0.2">
      <c r="A1" s="3" t="s">
        <v>152</v>
      </c>
    </row>
    <row r="2" spans="1:20" s="19" customFormat="1" ht="15" customHeight="1" x14ac:dyDescent="0.2">
      <c r="A2" s="20"/>
      <c r="B2" s="20"/>
      <c r="C2" s="20"/>
      <c r="D2" s="20"/>
      <c r="E2" s="20"/>
      <c r="F2" s="20"/>
      <c r="G2" s="20"/>
      <c r="H2" s="20"/>
      <c r="L2" s="22"/>
      <c r="P2" s="21"/>
      <c r="T2" s="21" t="s">
        <v>53</v>
      </c>
    </row>
    <row r="3" spans="1:20" s="19" customFormat="1" ht="15" customHeight="1" x14ac:dyDescent="0.2">
      <c r="A3" s="83" t="s">
        <v>4</v>
      </c>
      <c r="B3" s="94"/>
      <c r="C3" s="94"/>
      <c r="D3" s="84"/>
      <c r="E3" s="83" t="s">
        <v>23</v>
      </c>
      <c r="F3" s="94"/>
      <c r="G3" s="94"/>
      <c r="H3" s="84"/>
      <c r="I3" s="83" t="s">
        <v>38</v>
      </c>
      <c r="J3" s="94"/>
      <c r="K3" s="94"/>
      <c r="L3" s="84"/>
      <c r="M3" s="83" t="s">
        <v>56</v>
      </c>
      <c r="N3" s="94"/>
      <c r="O3" s="94"/>
      <c r="P3" s="84"/>
      <c r="Q3" s="83" t="s">
        <v>143</v>
      </c>
      <c r="R3" s="94"/>
      <c r="S3" s="94"/>
      <c r="T3" s="84"/>
    </row>
    <row r="4" spans="1:20" s="19" customFormat="1" ht="15" customHeight="1" x14ac:dyDescent="0.2">
      <c r="A4" s="92" t="s">
        <v>47</v>
      </c>
      <c r="B4" s="93"/>
      <c r="C4" s="90" t="s">
        <v>66</v>
      </c>
      <c r="D4" s="91"/>
      <c r="E4" s="92" t="s">
        <v>47</v>
      </c>
      <c r="F4" s="93"/>
      <c r="G4" s="90" t="s">
        <v>66</v>
      </c>
      <c r="H4" s="91"/>
      <c r="I4" s="92" t="s">
        <v>47</v>
      </c>
      <c r="J4" s="93"/>
      <c r="K4" s="90" t="s">
        <v>66</v>
      </c>
      <c r="L4" s="91"/>
      <c r="M4" s="92" t="s">
        <v>47</v>
      </c>
      <c r="N4" s="93"/>
      <c r="O4" s="90" t="s">
        <v>66</v>
      </c>
      <c r="P4" s="91"/>
      <c r="Q4" s="92" t="s">
        <v>47</v>
      </c>
      <c r="R4" s="93"/>
      <c r="S4" s="90" t="s">
        <v>66</v>
      </c>
      <c r="T4" s="91"/>
    </row>
    <row r="5" spans="1:20" s="19" customFormat="1" ht="15" customHeight="1" x14ac:dyDescent="0.2">
      <c r="A5" s="88">
        <v>12224</v>
      </c>
      <c r="B5" s="89"/>
      <c r="C5" s="86">
        <v>33.5</v>
      </c>
      <c r="D5" s="87"/>
      <c r="E5" s="88">
        <v>11990</v>
      </c>
      <c r="F5" s="89"/>
      <c r="G5" s="86">
        <v>32.799999999999997</v>
      </c>
      <c r="H5" s="87"/>
      <c r="I5" s="88">
        <v>8945</v>
      </c>
      <c r="J5" s="89"/>
      <c r="K5" s="86">
        <v>24.5</v>
      </c>
      <c r="L5" s="87"/>
      <c r="M5" s="88">
        <v>8954</v>
      </c>
      <c r="N5" s="89"/>
      <c r="O5" s="86">
        <v>24.5</v>
      </c>
      <c r="P5" s="87"/>
      <c r="Q5" s="88">
        <v>8536</v>
      </c>
      <c r="R5" s="89"/>
      <c r="S5" s="86">
        <v>23.4</v>
      </c>
      <c r="T5" s="87"/>
    </row>
    <row r="6" spans="1:20" s="19" customFormat="1" ht="15" customHeight="1" x14ac:dyDescent="0.2">
      <c r="A6" s="21"/>
      <c r="B6" s="21"/>
      <c r="C6" s="21"/>
      <c r="D6" s="21"/>
      <c r="E6" s="21"/>
      <c r="F6" s="21"/>
      <c r="G6" s="21"/>
      <c r="H6" s="21"/>
      <c r="J6" s="20"/>
      <c r="L6" s="17"/>
      <c r="P6" s="21"/>
      <c r="T6" s="21" t="s">
        <v>65</v>
      </c>
    </row>
  </sheetData>
  <customSheetViews>
    <customSheetView guid="{0A0E4370-58E3-4273-A648-035175C0C0F1}" showPageBreaks="1" showGridLines="0" fitToPage="1" view="pageBreakPreview">
      <selection activeCell="Q5" sqref="Q5:T5"/>
      <pageMargins left="0.7" right="0.7" top="0.75" bottom="0.75" header="0.3" footer="0.3"/>
      <pageSetup paperSize="9" orientation="landscape" r:id="rId1"/>
    </customSheetView>
    <customSheetView guid="{B0F136C7-0A0C-6A40-8F96-274C7F9607F8}" showGridLines="0">
      <selection activeCell="S11" sqref="S11"/>
      <pageMargins left="0.7" right="0.7" top="0.75" bottom="0.75" header="0.3" footer="0.3"/>
      <pageSetup paperSize="9" scale="61" orientation="landscape" r:id="rId2"/>
    </customSheetView>
    <customSheetView guid="{EF76E1AC-49C5-2A40-9838-B1EA0843D292}" showGridLines="0" fitToPage="1" view="pageBreakPreview">
      <selection activeCell="Q5" sqref="Q5:R5"/>
      <pageMargins left="0.7" right="0.7" top="0.75" bottom="0.75" header="0.3" footer="0.3"/>
      <pageSetup paperSize="9" orientation="landscape" r:id="rId3"/>
    </customSheetView>
    <customSheetView guid="{F54FD72D-3F4B-4C57-A9AE-61900A096714}" showPageBreaks="1" showGridLines="0" fitToPage="1" view="pageBreakPreview">
      <selection activeCell="Q5" sqref="Q5:R5"/>
      <pageMargins left="0.7" right="0.7" top="0.75" bottom="0.75" header="0.3" footer="0.3"/>
      <pageSetup paperSize="9" orientation="landscape" r:id="rId4"/>
    </customSheetView>
    <customSheetView guid="{6D015D7F-415C-4B7D-8155-F2722D9F6BB7}" showPageBreaks="1" showGridLines="0" view="pageBreakPreview">
      <selection activeCell="I12" sqref="I12"/>
      <pageMargins left="0.7" right="0.7" top="0.75" bottom="0.75" header="0.3" footer="0.3"/>
      <pageSetup paperSize="9" scale="61" orientation="landscape" r:id="rId5"/>
    </customSheetView>
  </customSheetViews>
  <mergeCells count="25">
    <mergeCell ref="A3:D3"/>
    <mergeCell ref="E3:H3"/>
    <mergeCell ref="I3:L3"/>
    <mergeCell ref="M3:P3"/>
    <mergeCell ref="Q3:T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honeticPr fontId="2"/>
  <pageMargins left="0.7" right="0.7" top="0.75" bottom="0.75" header="0.3" footer="0.3"/>
  <pageSetup paperSize="9" scale="61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showGridLines="0" view="pageBreakPreview" zoomScaleSheetLayoutView="100" workbookViewId="0"/>
  </sheetViews>
  <sheetFormatPr defaultRowHeight="10.8" x14ac:dyDescent="0.2"/>
  <cols>
    <col min="1" max="1" width="3" style="23" customWidth="1"/>
    <col min="2" max="2" width="10.44140625" style="23" customWidth="1"/>
    <col min="3" max="3" width="9.6640625" style="23" customWidth="1"/>
    <col min="4" max="4" width="9.6640625" style="24" customWidth="1"/>
    <col min="5" max="5" width="12.88671875" style="25" customWidth="1"/>
    <col min="6" max="6" width="9.6640625" style="23" customWidth="1"/>
    <col min="7" max="7" width="9.6640625" style="26" customWidth="1"/>
    <col min="8" max="8" width="9.6640625" style="23" customWidth="1"/>
    <col min="9" max="9" width="9.6640625" style="25" customWidth="1"/>
    <col min="10" max="11" width="9.6640625" style="23" customWidth="1"/>
    <col min="12" max="12" width="9.6640625" style="26" customWidth="1"/>
    <col min="13" max="13" width="13.77734375" style="23" customWidth="1"/>
    <col min="14" max="19" width="13.6640625" style="23" customWidth="1"/>
    <col min="20" max="27" width="10" style="23" customWidth="1"/>
    <col min="28" max="256" width="9" style="23" customWidth="1"/>
    <col min="257" max="257" width="3" style="23" customWidth="1"/>
    <col min="258" max="258" width="10.44140625" style="23" customWidth="1"/>
    <col min="259" max="260" width="9.6640625" style="23" customWidth="1"/>
    <col min="261" max="261" width="12.88671875" style="23" customWidth="1"/>
    <col min="262" max="268" width="9.6640625" style="23" customWidth="1"/>
    <col min="269" max="269" width="13.77734375" style="23" customWidth="1"/>
    <col min="270" max="275" width="13.6640625" style="23" customWidth="1"/>
    <col min="276" max="283" width="10" style="23" customWidth="1"/>
    <col min="284" max="512" width="9" style="23" customWidth="1"/>
    <col min="513" max="513" width="3" style="23" customWidth="1"/>
    <col min="514" max="514" width="10.44140625" style="23" customWidth="1"/>
    <col min="515" max="516" width="9.6640625" style="23" customWidth="1"/>
    <col min="517" max="517" width="12.88671875" style="23" customWidth="1"/>
    <col min="518" max="524" width="9.6640625" style="23" customWidth="1"/>
    <col min="525" max="525" width="13.77734375" style="23" customWidth="1"/>
    <col min="526" max="531" width="13.6640625" style="23" customWidth="1"/>
    <col min="532" max="539" width="10" style="23" customWidth="1"/>
    <col min="540" max="768" width="9" style="23" customWidth="1"/>
    <col min="769" max="769" width="3" style="23" customWidth="1"/>
    <col min="770" max="770" width="10.44140625" style="23" customWidth="1"/>
    <col min="771" max="772" width="9.6640625" style="23" customWidth="1"/>
    <col min="773" max="773" width="12.88671875" style="23" customWidth="1"/>
    <col min="774" max="780" width="9.6640625" style="23" customWidth="1"/>
    <col min="781" max="781" width="13.77734375" style="23" customWidth="1"/>
    <col min="782" max="787" width="13.6640625" style="23" customWidth="1"/>
    <col min="788" max="795" width="10" style="23" customWidth="1"/>
    <col min="796" max="1024" width="9" style="23" customWidth="1"/>
    <col min="1025" max="1025" width="3" style="23" customWidth="1"/>
    <col min="1026" max="1026" width="10.44140625" style="23" customWidth="1"/>
    <col min="1027" max="1028" width="9.6640625" style="23" customWidth="1"/>
    <col min="1029" max="1029" width="12.88671875" style="23" customWidth="1"/>
    <col min="1030" max="1036" width="9.6640625" style="23" customWidth="1"/>
    <col min="1037" max="1037" width="13.77734375" style="23" customWidth="1"/>
    <col min="1038" max="1043" width="13.6640625" style="23" customWidth="1"/>
    <col min="1044" max="1051" width="10" style="23" customWidth="1"/>
    <col min="1052" max="1280" width="9" style="23" customWidth="1"/>
    <col min="1281" max="1281" width="3" style="23" customWidth="1"/>
    <col min="1282" max="1282" width="10.44140625" style="23" customWidth="1"/>
    <col min="1283" max="1284" width="9.6640625" style="23" customWidth="1"/>
    <col min="1285" max="1285" width="12.88671875" style="23" customWidth="1"/>
    <col min="1286" max="1292" width="9.6640625" style="23" customWidth="1"/>
    <col min="1293" max="1293" width="13.77734375" style="23" customWidth="1"/>
    <col min="1294" max="1299" width="13.6640625" style="23" customWidth="1"/>
    <col min="1300" max="1307" width="10" style="23" customWidth="1"/>
    <col min="1308" max="1536" width="9" style="23" customWidth="1"/>
    <col min="1537" max="1537" width="3" style="23" customWidth="1"/>
    <col min="1538" max="1538" width="10.44140625" style="23" customWidth="1"/>
    <col min="1539" max="1540" width="9.6640625" style="23" customWidth="1"/>
    <col min="1541" max="1541" width="12.88671875" style="23" customWidth="1"/>
    <col min="1542" max="1548" width="9.6640625" style="23" customWidth="1"/>
    <col min="1549" max="1549" width="13.77734375" style="23" customWidth="1"/>
    <col min="1550" max="1555" width="13.6640625" style="23" customWidth="1"/>
    <col min="1556" max="1563" width="10" style="23" customWidth="1"/>
    <col min="1564" max="1792" width="9" style="23" customWidth="1"/>
    <col min="1793" max="1793" width="3" style="23" customWidth="1"/>
    <col min="1794" max="1794" width="10.44140625" style="23" customWidth="1"/>
    <col min="1795" max="1796" width="9.6640625" style="23" customWidth="1"/>
    <col min="1797" max="1797" width="12.88671875" style="23" customWidth="1"/>
    <col min="1798" max="1804" width="9.6640625" style="23" customWidth="1"/>
    <col min="1805" max="1805" width="13.77734375" style="23" customWidth="1"/>
    <col min="1806" max="1811" width="13.6640625" style="23" customWidth="1"/>
    <col min="1812" max="1819" width="10" style="23" customWidth="1"/>
    <col min="1820" max="2048" width="9" style="23" customWidth="1"/>
    <col min="2049" max="2049" width="3" style="23" customWidth="1"/>
    <col min="2050" max="2050" width="10.44140625" style="23" customWidth="1"/>
    <col min="2051" max="2052" width="9.6640625" style="23" customWidth="1"/>
    <col min="2053" max="2053" width="12.88671875" style="23" customWidth="1"/>
    <col min="2054" max="2060" width="9.6640625" style="23" customWidth="1"/>
    <col min="2061" max="2061" width="13.77734375" style="23" customWidth="1"/>
    <col min="2062" max="2067" width="13.6640625" style="23" customWidth="1"/>
    <col min="2068" max="2075" width="10" style="23" customWidth="1"/>
    <col min="2076" max="2304" width="9" style="23" customWidth="1"/>
    <col min="2305" max="2305" width="3" style="23" customWidth="1"/>
    <col min="2306" max="2306" width="10.44140625" style="23" customWidth="1"/>
    <col min="2307" max="2308" width="9.6640625" style="23" customWidth="1"/>
    <col min="2309" max="2309" width="12.88671875" style="23" customWidth="1"/>
    <col min="2310" max="2316" width="9.6640625" style="23" customWidth="1"/>
    <col min="2317" max="2317" width="13.77734375" style="23" customWidth="1"/>
    <col min="2318" max="2323" width="13.6640625" style="23" customWidth="1"/>
    <col min="2324" max="2331" width="10" style="23" customWidth="1"/>
    <col min="2332" max="2560" width="9" style="23" customWidth="1"/>
    <col min="2561" max="2561" width="3" style="23" customWidth="1"/>
    <col min="2562" max="2562" width="10.44140625" style="23" customWidth="1"/>
    <col min="2563" max="2564" width="9.6640625" style="23" customWidth="1"/>
    <col min="2565" max="2565" width="12.88671875" style="23" customWidth="1"/>
    <col min="2566" max="2572" width="9.6640625" style="23" customWidth="1"/>
    <col min="2573" max="2573" width="13.77734375" style="23" customWidth="1"/>
    <col min="2574" max="2579" width="13.6640625" style="23" customWidth="1"/>
    <col min="2580" max="2587" width="10" style="23" customWidth="1"/>
    <col min="2588" max="2816" width="9" style="23" customWidth="1"/>
    <col min="2817" max="2817" width="3" style="23" customWidth="1"/>
    <col min="2818" max="2818" width="10.44140625" style="23" customWidth="1"/>
    <col min="2819" max="2820" width="9.6640625" style="23" customWidth="1"/>
    <col min="2821" max="2821" width="12.88671875" style="23" customWidth="1"/>
    <col min="2822" max="2828" width="9.6640625" style="23" customWidth="1"/>
    <col min="2829" max="2829" width="13.77734375" style="23" customWidth="1"/>
    <col min="2830" max="2835" width="13.6640625" style="23" customWidth="1"/>
    <col min="2836" max="2843" width="10" style="23" customWidth="1"/>
    <col min="2844" max="3072" width="9" style="23" customWidth="1"/>
    <col min="3073" max="3073" width="3" style="23" customWidth="1"/>
    <col min="3074" max="3074" width="10.44140625" style="23" customWidth="1"/>
    <col min="3075" max="3076" width="9.6640625" style="23" customWidth="1"/>
    <col min="3077" max="3077" width="12.88671875" style="23" customWidth="1"/>
    <col min="3078" max="3084" width="9.6640625" style="23" customWidth="1"/>
    <col min="3085" max="3085" width="13.77734375" style="23" customWidth="1"/>
    <col min="3086" max="3091" width="13.6640625" style="23" customWidth="1"/>
    <col min="3092" max="3099" width="10" style="23" customWidth="1"/>
    <col min="3100" max="3328" width="9" style="23" customWidth="1"/>
    <col min="3329" max="3329" width="3" style="23" customWidth="1"/>
    <col min="3330" max="3330" width="10.44140625" style="23" customWidth="1"/>
    <col min="3331" max="3332" width="9.6640625" style="23" customWidth="1"/>
    <col min="3333" max="3333" width="12.88671875" style="23" customWidth="1"/>
    <col min="3334" max="3340" width="9.6640625" style="23" customWidth="1"/>
    <col min="3341" max="3341" width="13.77734375" style="23" customWidth="1"/>
    <col min="3342" max="3347" width="13.6640625" style="23" customWidth="1"/>
    <col min="3348" max="3355" width="10" style="23" customWidth="1"/>
    <col min="3356" max="3584" width="9" style="23" customWidth="1"/>
    <col min="3585" max="3585" width="3" style="23" customWidth="1"/>
    <col min="3586" max="3586" width="10.44140625" style="23" customWidth="1"/>
    <col min="3587" max="3588" width="9.6640625" style="23" customWidth="1"/>
    <col min="3589" max="3589" width="12.88671875" style="23" customWidth="1"/>
    <col min="3590" max="3596" width="9.6640625" style="23" customWidth="1"/>
    <col min="3597" max="3597" width="13.77734375" style="23" customWidth="1"/>
    <col min="3598" max="3603" width="13.6640625" style="23" customWidth="1"/>
    <col min="3604" max="3611" width="10" style="23" customWidth="1"/>
    <col min="3612" max="3840" width="9" style="23" customWidth="1"/>
    <col min="3841" max="3841" width="3" style="23" customWidth="1"/>
    <col min="3842" max="3842" width="10.44140625" style="23" customWidth="1"/>
    <col min="3843" max="3844" width="9.6640625" style="23" customWidth="1"/>
    <col min="3845" max="3845" width="12.88671875" style="23" customWidth="1"/>
    <col min="3846" max="3852" width="9.6640625" style="23" customWidth="1"/>
    <col min="3853" max="3853" width="13.77734375" style="23" customWidth="1"/>
    <col min="3854" max="3859" width="13.6640625" style="23" customWidth="1"/>
    <col min="3860" max="3867" width="10" style="23" customWidth="1"/>
    <col min="3868" max="4096" width="9" style="23" customWidth="1"/>
    <col min="4097" max="4097" width="3" style="23" customWidth="1"/>
    <col min="4098" max="4098" width="10.44140625" style="23" customWidth="1"/>
    <col min="4099" max="4100" width="9.6640625" style="23" customWidth="1"/>
    <col min="4101" max="4101" width="12.88671875" style="23" customWidth="1"/>
    <col min="4102" max="4108" width="9.6640625" style="23" customWidth="1"/>
    <col min="4109" max="4109" width="13.77734375" style="23" customWidth="1"/>
    <col min="4110" max="4115" width="13.6640625" style="23" customWidth="1"/>
    <col min="4116" max="4123" width="10" style="23" customWidth="1"/>
    <col min="4124" max="4352" width="9" style="23" customWidth="1"/>
    <col min="4353" max="4353" width="3" style="23" customWidth="1"/>
    <col min="4354" max="4354" width="10.44140625" style="23" customWidth="1"/>
    <col min="4355" max="4356" width="9.6640625" style="23" customWidth="1"/>
    <col min="4357" max="4357" width="12.88671875" style="23" customWidth="1"/>
    <col min="4358" max="4364" width="9.6640625" style="23" customWidth="1"/>
    <col min="4365" max="4365" width="13.77734375" style="23" customWidth="1"/>
    <col min="4366" max="4371" width="13.6640625" style="23" customWidth="1"/>
    <col min="4372" max="4379" width="10" style="23" customWidth="1"/>
    <col min="4380" max="4608" width="9" style="23" customWidth="1"/>
    <col min="4609" max="4609" width="3" style="23" customWidth="1"/>
    <col min="4610" max="4610" width="10.44140625" style="23" customWidth="1"/>
    <col min="4611" max="4612" width="9.6640625" style="23" customWidth="1"/>
    <col min="4613" max="4613" width="12.88671875" style="23" customWidth="1"/>
    <col min="4614" max="4620" width="9.6640625" style="23" customWidth="1"/>
    <col min="4621" max="4621" width="13.77734375" style="23" customWidth="1"/>
    <col min="4622" max="4627" width="13.6640625" style="23" customWidth="1"/>
    <col min="4628" max="4635" width="10" style="23" customWidth="1"/>
    <col min="4636" max="4864" width="9" style="23" customWidth="1"/>
    <col min="4865" max="4865" width="3" style="23" customWidth="1"/>
    <col min="4866" max="4866" width="10.44140625" style="23" customWidth="1"/>
    <col min="4867" max="4868" width="9.6640625" style="23" customWidth="1"/>
    <col min="4869" max="4869" width="12.88671875" style="23" customWidth="1"/>
    <col min="4870" max="4876" width="9.6640625" style="23" customWidth="1"/>
    <col min="4877" max="4877" width="13.77734375" style="23" customWidth="1"/>
    <col min="4878" max="4883" width="13.6640625" style="23" customWidth="1"/>
    <col min="4884" max="4891" width="10" style="23" customWidth="1"/>
    <col min="4892" max="5120" width="9" style="23" customWidth="1"/>
    <col min="5121" max="5121" width="3" style="23" customWidth="1"/>
    <col min="5122" max="5122" width="10.44140625" style="23" customWidth="1"/>
    <col min="5123" max="5124" width="9.6640625" style="23" customWidth="1"/>
    <col min="5125" max="5125" width="12.88671875" style="23" customWidth="1"/>
    <col min="5126" max="5132" width="9.6640625" style="23" customWidth="1"/>
    <col min="5133" max="5133" width="13.77734375" style="23" customWidth="1"/>
    <col min="5134" max="5139" width="13.6640625" style="23" customWidth="1"/>
    <col min="5140" max="5147" width="10" style="23" customWidth="1"/>
    <col min="5148" max="5376" width="9" style="23" customWidth="1"/>
    <col min="5377" max="5377" width="3" style="23" customWidth="1"/>
    <col min="5378" max="5378" width="10.44140625" style="23" customWidth="1"/>
    <col min="5379" max="5380" width="9.6640625" style="23" customWidth="1"/>
    <col min="5381" max="5381" width="12.88671875" style="23" customWidth="1"/>
    <col min="5382" max="5388" width="9.6640625" style="23" customWidth="1"/>
    <col min="5389" max="5389" width="13.77734375" style="23" customWidth="1"/>
    <col min="5390" max="5395" width="13.6640625" style="23" customWidth="1"/>
    <col min="5396" max="5403" width="10" style="23" customWidth="1"/>
    <col min="5404" max="5632" width="9" style="23" customWidth="1"/>
    <col min="5633" max="5633" width="3" style="23" customWidth="1"/>
    <col min="5634" max="5634" width="10.44140625" style="23" customWidth="1"/>
    <col min="5635" max="5636" width="9.6640625" style="23" customWidth="1"/>
    <col min="5637" max="5637" width="12.88671875" style="23" customWidth="1"/>
    <col min="5638" max="5644" width="9.6640625" style="23" customWidth="1"/>
    <col min="5645" max="5645" width="13.77734375" style="23" customWidth="1"/>
    <col min="5646" max="5651" width="13.6640625" style="23" customWidth="1"/>
    <col min="5652" max="5659" width="10" style="23" customWidth="1"/>
    <col min="5660" max="5888" width="9" style="23" customWidth="1"/>
    <col min="5889" max="5889" width="3" style="23" customWidth="1"/>
    <col min="5890" max="5890" width="10.44140625" style="23" customWidth="1"/>
    <col min="5891" max="5892" width="9.6640625" style="23" customWidth="1"/>
    <col min="5893" max="5893" width="12.88671875" style="23" customWidth="1"/>
    <col min="5894" max="5900" width="9.6640625" style="23" customWidth="1"/>
    <col min="5901" max="5901" width="13.77734375" style="23" customWidth="1"/>
    <col min="5902" max="5907" width="13.6640625" style="23" customWidth="1"/>
    <col min="5908" max="5915" width="10" style="23" customWidth="1"/>
    <col min="5916" max="6144" width="9" style="23" customWidth="1"/>
    <col min="6145" max="6145" width="3" style="23" customWidth="1"/>
    <col min="6146" max="6146" width="10.44140625" style="23" customWidth="1"/>
    <col min="6147" max="6148" width="9.6640625" style="23" customWidth="1"/>
    <col min="6149" max="6149" width="12.88671875" style="23" customWidth="1"/>
    <col min="6150" max="6156" width="9.6640625" style="23" customWidth="1"/>
    <col min="6157" max="6157" width="13.77734375" style="23" customWidth="1"/>
    <col min="6158" max="6163" width="13.6640625" style="23" customWidth="1"/>
    <col min="6164" max="6171" width="10" style="23" customWidth="1"/>
    <col min="6172" max="6400" width="9" style="23" customWidth="1"/>
    <col min="6401" max="6401" width="3" style="23" customWidth="1"/>
    <col min="6402" max="6402" width="10.44140625" style="23" customWidth="1"/>
    <col min="6403" max="6404" width="9.6640625" style="23" customWidth="1"/>
    <col min="6405" max="6405" width="12.88671875" style="23" customWidth="1"/>
    <col min="6406" max="6412" width="9.6640625" style="23" customWidth="1"/>
    <col min="6413" max="6413" width="13.77734375" style="23" customWidth="1"/>
    <col min="6414" max="6419" width="13.6640625" style="23" customWidth="1"/>
    <col min="6420" max="6427" width="10" style="23" customWidth="1"/>
    <col min="6428" max="6656" width="9" style="23" customWidth="1"/>
    <col min="6657" max="6657" width="3" style="23" customWidth="1"/>
    <col min="6658" max="6658" width="10.44140625" style="23" customWidth="1"/>
    <col min="6659" max="6660" width="9.6640625" style="23" customWidth="1"/>
    <col min="6661" max="6661" width="12.88671875" style="23" customWidth="1"/>
    <col min="6662" max="6668" width="9.6640625" style="23" customWidth="1"/>
    <col min="6669" max="6669" width="13.77734375" style="23" customWidth="1"/>
    <col min="6670" max="6675" width="13.6640625" style="23" customWidth="1"/>
    <col min="6676" max="6683" width="10" style="23" customWidth="1"/>
    <col min="6684" max="6912" width="9" style="23" customWidth="1"/>
    <col min="6913" max="6913" width="3" style="23" customWidth="1"/>
    <col min="6914" max="6914" width="10.44140625" style="23" customWidth="1"/>
    <col min="6915" max="6916" width="9.6640625" style="23" customWidth="1"/>
    <col min="6917" max="6917" width="12.88671875" style="23" customWidth="1"/>
    <col min="6918" max="6924" width="9.6640625" style="23" customWidth="1"/>
    <col min="6925" max="6925" width="13.77734375" style="23" customWidth="1"/>
    <col min="6926" max="6931" width="13.6640625" style="23" customWidth="1"/>
    <col min="6932" max="6939" width="10" style="23" customWidth="1"/>
    <col min="6940" max="7168" width="9" style="23" customWidth="1"/>
    <col min="7169" max="7169" width="3" style="23" customWidth="1"/>
    <col min="7170" max="7170" width="10.44140625" style="23" customWidth="1"/>
    <col min="7171" max="7172" width="9.6640625" style="23" customWidth="1"/>
    <col min="7173" max="7173" width="12.88671875" style="23" customWidth="1"/>
    <col min="7174" max="7180" width="9.6640625" style="23" customWidth="1"/>
    <col min="7181" max="7181" width="13.77734375" style="23" customWidth="1"/>
    <col min="7182" max="7187" width="13.6640625" style="23" customWidth="1"/>
    <col min="7188" max="7195" width="10" style="23" customWidth="1"/>
    <col min="7196" max="7424" width="9" style="23" customWidth="1"/>
    <col min="7425" max="7425" width="3" style="23" customWidth="1"/>
    <col min="7426" max="7426" width="10.44140625" style="23" customWidth="1"/>
    <col min="7427" max="7428" width="9.6640625" style="23" customWidth="1"/>
    <col min="7429" max="7429" width="12.88671875" style="23" customWidth="1"/>
    <col min="7430" max="7436" width="9.6640625" style="23" customWidth="1"/>
    <col min="7437" max="7437" width="13.77734375" style="23" customWidth="1"/>
    <col min="7438" max="7443" width="13.6640625" style="23" customWidth="1"/>
    <col min="7444" max="7451" width="10" style="23" customWidth="1"/>
    <col min="7452" max="7680" width="9" style="23" customWidth="1"/>
    <col min="7681" max="7681" width="3" style="23" customWidth="1"/>
    <col min="7682" max="7682" width="10.44140625" style="23" customWidth="1"/>
    <col min="7683" max="7684" width="9.6640625" style="23" customWidth="1"/>
    <col min="7685" max="7685" width="12.88671875" style="23" customWidth="1"/>
    <col min="7686" max="7692" width="9.6640625" style="23" customWidth="1"/>
    <col min="7693" max="7693" width="13.77734375" style="23" customWidth="1"/>
    <col min="7694" max="7699" width="13.6640625" style="23" customWidth="1"/>
    <col min="7700" max="7707" width="10" style="23" customWidth="1"/>
    <col min="7708" max="7936" width="9" style="23" customWidth="1"/>
    <col min="7937" max="7937" width="3" style="23" customWidth="1"/>
    <col min="7938" max="7938" width="10.44140625" style="23" customWidth="1"/>
    <col min="7939" max="7940" width="9.6640625" style="23" customWidth="1"/>
    <col min="7941" max="7941" width="12.88671875" style="23" customWidth="1"/>
    <col min="7942" max="7948" width="9.6640625" style="23" customWidth="1"/>
    <col min="7949" max="7949" width="13.77734375" style="23" customWidth="1"/>
    <col min="7950" max="7955" width="13.6640625" style="23" customWidth="1"/>
    <col min="7956" max="7963" width="10" style="23" customWidth="1"/>
    <col min="7964" max="8192" width="9" style="23" customWidth="1"/>
    <col min="8193" max="8193" width="3" style="23" customWidth="1"/>
    <col min="8194" max="8194" width="10.44140625" style="23" customWidth="1"/>
    <col min="8195" max="8196" width="9.6640625" style="23" customWidth="1"/>
    <col min="8197" max="8197" width="12.88671875" style="23" customWidth="1"/>
    <col min="8198" max="8204" width="9.6640625" style="23" customWidth="1"/>
    <col min="8205" max="8205" width="13.77734375" style="23" customWidth="1"/>
    <col min="8206" max="8211" width="13.6640625" style="23" customWidth="1"/>
    <col min="8212" max="8219" width="10" style="23" customWidth="1"/>
    <col min="8220" max="8448" width="9" style="23" customWidth="1"/>
    <col min="8449" max="8449" width="3" style="23" customWidth="1"/>
    <col min="8450" max="8450" width="10.44140625" style="23" customWidth="1"/>
    <col min="8451" max="8452" width="9.6640625" style="23" customWidth="1"/>
    <col min="8453" max="8453" width="12.88671875" style="23" customWidth="1"/>
    <col min="8454" max="8460" width="9.6640625" style="23" customWidth="1"/>
    <col min="8461" max="8461" width="13.77734375" style="23" customWidth="1"/>
    <col min="8462" max="8467" width="13.6640625" style="23" customWidth="1"/>
    <col min="8468" max="8475" width="10" style="23" customWidth="1"/>
    <col min="8476" max="8704" width="9" style="23" customWidth="1"/>
    <col min="8705" max="8705" width="3" style="23" customWidth="1"/>
    <col min="8706" max="8706" width="10.44140625" style="23" customWidth="1"/>
    <col min="8707" max="8708" width="9.6640625" style="23" customWidth="1"/>
    <col min="8709" max="8709" width="12.88671875" style="23" customWidth="1"/>
    <col min="8710" max="8716" width="9.6640625" style="23" customWidth="1"/>
    <col min="8717" max="8717" width="13.77734375" style="23" customWidth="1"/>
    <col min="8718" max="8723" width="13.6640625" style="23" customWidth="1"/>
    <col min="8724" max="8731" width="10" style="23" customWidth="1"/>
    <col min="8732" max="8960" width="9" style="23" customWidth="1"/>
    <col min="8961" max="8961" width="3" style="23" customWidth="1"/>
    <col min="8962" max="8962" width="10.44140625" style="23" customWidth="1"/>
    <col min="8963" max="8964" width="9.6640625" style="23" customWidth="1"/>
    <col min="8965" max="8965" width="12.88671875" style="23" customWidth="1"/>
    <col min="8966" max="8972" width="9.6640625" style="23" customWidth="1"/>
    <col min="8973" max="8973" width="13.77734375" style="23" customWidth="1"/>
    <col min="8974" max="8979" width="13.6640625" style="23" customWidth="1"/>
    <col min="8980" max="8987" width="10" style="23" customWidth="1"/>
    <col min="8988" max="9216" width="9" style="23" customWidth="1"/>
    <col min="9217" max="9217" width="3" style="23" customWidth="1"/>
    <col min="9218" max="9218" width="10.44140625" style="23" customWidth="1"/>
    <col min="9219" max="9220" width="9.6640625" style="23" customWidth="1"/>
    <col min="9221" max="9221" width="12.88671875" style="23" customWidth="1"/>
    <col min="9222" max="9228" width="9.6640625" style="23" customWidth="1"/>
    <col min="9229" max="9229" width="13.77734375" style="23" customWidth="1"/>
    <col min="9230" max="9235" width="13.6640625" style="23" customWidth="1"/>
    <col min="9236" max="9243" width="10" style="23" customWidth="1"/>
    <col min="9244" max="9472" width="9" style="23" customWidth="1"/>
    <col min="9473" max="9473" width="3" style="23" customWidth="1"/>
    <col min="9474" max="9474" width="10.44140625" style="23" customWidth="1"/>
    <col min="9475" max="9476" width="9.6640625" style="23" customWidth="1"/>
    <col min="9477" max="9477" width="12.88671875" style="23" customWidth="1"/>
    <col min="9478" max="9484" width="9.6640625" style="23" customWidth="1"/>
    <col min="9485" max="9485" width="13.77734375" style="23" customWidth="1"/>
    <col min="9486" max="9491" width="13.6640625" style="23" customWidth="1"/>
    <col min="9492" max="9499" width="10" style="23" customWidth="1"/>
    <col min="9500" max="9728" width="9" style="23" customWidth="1"/>
    <col min="9729" max="9729" width="3" style="23" customWidth="1"/>
    <col min="9730" max="9730" width="10.44140625" style="23" customWidth="1"/>
    <col min="9731" max="9732" width="9.6640625" style="23" customWidth="1"/>
    <col min="9733" max="9733" width="12.88671875" style="23" customWidth="1"/>
    <col min="9734" max="9740" width="9.6640625" style="23" customWidth="1"/>
    <col min="9741" max="9741" width="13.77734375" style="23" customWidth="1"/>
    <col min="9742" max="9747" width="13.6640625" style="23" customWidth="1"/>
    <col min="9748" max="9755" width="10" style="23" customWidth="1"/>
    <col min="9756" max="9984" width="9" style="23" customWidth="1"/>
    <col min="9985" max="9985" width="3" style="23" customWidth="1"/>
    <col min="9986" max="9986" width="10.44140625" style="23" customWidth="1"/>
    <col min="9987" max="9988" width="9.6640625" style="23" customWidth="1"/>
    <col min="9989" max="9989" width="12.88671875" style="23" customWidth="1"/>
    <col min="9990" max="9996" width="9.6640625" style="23" customWidth="1"/>
    <col min="9997" max="9997" width="13.77734375" style="23" customWidth="1"/>
    <col min="9998" max="10003" width="13.6640625" style="23" customWidth="1"/>
    <col min="10004" max="10011" width="10" style="23" customWidth="1"/>
    <col min="10012" max="10240" width="9" style="23" customWidth="1"/>
    <col min="10241" max="10241" width="3" style="23" customWidth="1"/>
    <col min="10242" max="10242" width="10.44140625" style="23" customWidth="1"/>
    <col min="10243" max="10244" width="9.6640625" style="23" customWidth="1"/>
    <col min="10245" max="10245" width="12.88671875" style="23" customWidth="1"/>
    <col min="10246" max="10252" width="9.6640625" style="23" customWidth="1"/>
    <col min="10253" max="10253" width="13.77734375" style="23" customWidth="1"/>
    <col min="10254" max="10259" width="13.6640625" style="23" customWidth="1"/>
    <col min="10260" max="10267" width="10" style="23" customWidth="1"/>
    <col min="10268" max="10496" width="9" style="23" customWidth="1"/>
    <col min="10497" max="10497" width="3" style="23" customWidth="1"/>
    <col min="10498" max="10498" width="10.44140625" style="23" customWidth="1"/>
    <col min="10499" max="10500" width="9.6640625" style="23" customWidth="1"/>
    <col min="10501" max="10501" width="12.88671875" style="23" customWidth="1"/>
    <col min="10502" max="10508" width="9.6640625" style="23" customWidth="1"/>
    <col min="10509" max="10509" width="13.77734375" style="23" customWidth="1"/>
    <col min="10510" max="10515" width="13.6640625" style="23" customWidth="1"/>
    <col min="10516" max="10523" width="10" style="23" customWidth="1"/>
    <col min="10524" max="10752" width="9" style="23" customWidth="1"/>
    <col min="10753" max="10753" width="3" style="23" customWidth="1"/>
    <col min="10754" max="10754" width="10.44140625" style="23" customWidth="1"/>
    <col min="10755" max="10756" width="9.6640625" style="23" customWidth="1"/>
    <col min="10757" max="10757" width="12.88671875" style="23" customWidth="1"/>
    <col min="10758" max="10764" width="9.6640625" style="23" customWidth="1"/>
    <col min="10765" max="10765" width="13.77734375" style="23" customWidth="1"/>
    <col min="10766" max="10771" width="13.6640625" style="23" customWidth="1"/>
    <col min="10772" max="10779" width="10" style="23" customWidth="1"/>
    <col min="10780" max="11008" width="9" style="23" customWidth="1"/>
    <col min="11009" max="11009" width="3" style="23" customWidth="1"/>
    <col min="11010" max="11010" width="10.44140625" style="23" customWidth="1"/>
    <col min="11011" max="11012" width="9.6640625" style="23" customWidth="1"/>
    <col min="11013" max="11013" width="12.88671875" style="23" customWidth="1"/>
    <col min="11014" max="11020" width="9.6640625" style="23" customWidth="1"/>
    <col min="11021" max="11021" width="13.77734375" style="23" customWidth="1"/>
    <col min="11022" max="11027" width="13.6640625" style="23" customWidth="1"/>
    <col min="11028" max="11035" width="10" style="23" customWidth="1"/>
    <col min="11036" max="11264" width="9" style="23" customWidth="1"/>
    <col min="11265" max="11265" width="3" style="23" customWidth="1"/>
    <col min="11266" max="11266" width="10.44140625" style="23" customWidth="1"/>
    <col min="11267" max="11268" width="9.6640625" style="23" customWidth="1"/>
    <col min="11269" max="11269" width="12.88671875" style="23" customWidth="1"/>
    <col min="11270" max="11276" width="9.6640625" style="23" customWidth="1"/>
    <col min="11277" max="11277" width="13.77734375" style="23" customWidth="1"/>
    <col min="11278" max="11283" width="13.6640625" style="23" customWidth="1"/>
    <col min="11284" max="11291" width="10" style="23" customWidth="1"/>
    <col min="11292" max="11520" width="9" style="23" customWidth="1"/>
    <col min="11521" max="11521" width="3" style="23" customWidth="1"/>
    <col min="11522" max="11522" width="10.44140625" style="23" customWidth="1"/>
    <col min="11523" max="11524" width="9.6640625" style="23" customWidth="1"/>
    <col min="11525" max="11525" width="12.88671875" style="23" customWidth="1"/>
    <col min="11526" max="11532" width="9.6640625" style="23" customWidth="1"/>
    <col min="11533" max="11533" width="13.77734375" style="23" customWidth="1"/>
    <col min="11534" max="11539" width="13.6640625" style="23" customWidth="1"/>
    <col min="11540" max="11547" width="10" style="23" customWidth="1"/>
    <col min="11548" max="11776" width="9" style="23" customWidth="1"/>
    <col min="11777" max="11777" width="3" style="23" customWidth="1"/>
    <col min="11778" max="11778" width="10.44140625" style="23" customWidth="1"/>
    <col min="11779" max="11780" width="9.6640625" style="23" customWidth="1"/>
    <col min="11781" max="11781" width="12.88671875" style="23" customWidth="1"/>
    <col min="11782" max="11788" width="9.6640625" style="23" customWidth="1"/>
    <col min="11789" max="11789" width="13.77734375" style="23" customWidth="1"/>
    <col min="11790" max="11795" width="13.6640625" style="23" customWidth="1"/>
    <col min="11796" max="11803" width="10" style="23" customWidth="1"/>
    <col min="11804" max="12032" width="9" style="23" customWidth="1"/>
    <col min="12033" max="12033" width="3" style="23" customWidth="1"/>
    <col min="12034" max="12034" width="10.44140625" style="23" customWidth="1"/>
    <col min="12035" max="12036" width="9.6640625" style="23" customWidth="1"/>
    <col min="12037" max="12037" width="12.88671875" style="23" customWidth="1"/>
    <col min="12038" max="12044" width="9.6640625" style="23" customWidth="1"/>
    <col min="12045" max="12045" width="13.77734375" style="23" customWidth="1"/>
    <col min="12046" max="12051" width="13.6640625" style="23" customWidth="1"/>
    <col min="12052" max="12059" width="10" style="23" customWidth="1"/>
    <col min="12060" max="12288" width="9" style="23" customWidth="1"/>
    <col min="12289" max="12289" width="3" style="23" customWidth="1"/>
    <col min="12290" max="12290" width="10.44140625" style="23" customWidth="1"/>
    <col min="12291" max="12292" width="9.6640625" style="23" customWidth="1"/>
    <col min="12293" max="12293" width="12.88671875" style="23" customWidth="1"/>
    <col min="12294" max="12300" width="9.6640625" style="23" customWidth="1"/>
    <col min="12301" max="12301" width="13.77734375" style="23" customWidth="1"/>
    <col min="12302" max="12307" width="13.6640625" style="23" customWidth="1"/>
    <col min="12308" max="12315" width="10" style="23" customWidth="1"/>
    <col min="12316" max="12544" width="9" style="23" customWidth="1"/>
    <col min="12545" max="12545" width="3" style="23" customWidth="1"/>
    <col min="12546" max="12546" width="10.44140625" style="23" customWidth="1"/>
    <col min="12547" max="12548" width="9.6640625" style="23" customWidth="1"/>
    <col min="12549" max="12549" width="12.88671875" style="23" customWidth="1"/>
    <col min="12550" max="12556" width="9.6640625" style="23" customWidth="1"/>
    <col min="12557" max="12557" width="13.77734375" style="23" customWidth="1"/>
    <col min="12558" max="12563" width="13.6640625" style="23" customWidth="1"/>
    <col min="12564" max="12571" width="10" style="23" customWidth="1"/>
    <col min="12572" max="12800" width="9" style="23" customWidth="1"/>
    <col min="12801" max="12801" width="3" style="23" customWidth="1"/>
    <col min="12802" max="12802" width="10.44140625" style="23" customWidth="1"/>
    <col min="12803" max="12804" width="9.6640625" style="23" customWidth="1"/>
    <col min="12805" max="12805" width="12.88671875" style="23" customWidth="1"/>
    <col min="12806" max="12812" width="9.6640625" style="23" customWidth="1"/>
    <col min="12813" max="12813" width="13.77734375" style="23" customWidth="1"/>
    <col min="12814" max="12819" width="13.6640625" style="23" customWidth="1"/>
    <col min="12820" max="12827" width="10" style="23" customWidth="1"/>
    <col min="12828" max="13056" width="9" style="23" customWidth="1"/>
    <col min="13057" max="13057" width="3" style="23" customWidth="1"/>
    <col min="13058" max="13058" width="10.44140625" style="23" customWidth="1"/>
    <col min="13059" max="13060" width="9.6640625" style="23" customWidth="1"/>
    <col min="13061" max="13061" width="12.88671875" style="23" customWidth="1"/>
    <col min="13062" max="13068" width="9.6640625" style="23" customWidth="1"/>
    <col min="13069" max="13069" width="13.77734375" style="23" customWidth="1"/>
    <col min="13070" max="13075" width="13.6640625" style="23" customWidth="1"/>
    <col min="13076" max="13083" width="10" style="23" customWidth="1"/>
    <col min="13084" max="13312" width="9" style="23" customWidth="1"/>
    <col min="13313" max="13313" width="3" style="23" customWidth="1"/>
    <col min="13314" max="13314" width="10.44140625" style="23" customWidth="1"/>
    <col min="13315" max="13316" width="9.6640625" style="23" customWidth="1"/>
    <col min="13317" max="13317" width="12.88671875" style="23" customWidth="1"/>
    <col min="13318" max="13324" width="9.6640625" style="23" customWidth="1"/>
    <col min="13325" max="13325" width="13.77734375" style="23" customWidth="1"/>
    <col min="13326" max="13331" width="13.6640625" style="23" customWidth="1"/>
    <col min="13332" max="13339" width="10" style="23" customWidth="1"/>
    <col min="13340" max="13568" width="9" style="23" customWidth="1"/>
    <col min="13569" max="13569" width="3" style="23" customWidth="1"/>
    <col min="13570" max="13570" width="10.44140625" style="23" customWidth="1"/>
    <col min="13571" max="13572" width="9.6640625" style="23" customWidth="1"/>
    <col min="13573" max="13573" width="12.88671875" style="23" customWidth="1"/>
    <col min="13574" max="13580" width="9.6640625" style="23" customWidth="1"/>
    <col min="13581" max="13581" width="13.77734375" style="23" customWidth="1"/>
    <col min="13582" max="13587" width="13.6640625" style="23" customWidth="1"/>
    <col min="13588" max="13595" width="10" style="23" customWidth="1"/>
    <col min="13596" max="13824" width="9" style="23" customWidth="1"/>
    <col min="13825" max="13825" width="3" style="23" customWidth="1"/>
    <col min="13826" max="13826" width="10.44140625" style="23" customWidth="1"/>
    <col min="13827" max="13828" width="9.6640625" style="23" customWidth="1"/>
    <col min="13829" max="13829" width="12.88671875" style="23" customWidth="1"/>
    <col min="13830" max="13836" width="9.6640625" style="23" customWidth="1"/>
    <col min="13837" max="13837" width="13.77734375" style="23" customWidth="1"/>
    <col min="13838" max="13843" width="13.6640625" style="23" customWidth="1"/>
    <col min="13844" max="13851" width="10" style="23" customWidth="1"/>
    <col min="13852" max="14080" width="9" style="23" customWidth="1"/>
    <col min="14081" max="14081" width="3" style="23" customWidth="1"/>
    <col min="14082" max="14082" width="10.44140625" style="23" customWidth="1"/>
    <col min="14083" max="14084" width="9.6640625" style="23" customWidth="1"/>
    <col min="14085" max="14085" width="12.88671875" style="23" customWidth="1"/>
    <col min="14086" max="14092" width="9.6640625" style="23" customWidth="1"/>
    <col min="14093" max="14093" width="13.77734375" style="23" customWidth="1"/>
    <col min="14094" max="14099" width="13.6640625" style="23" customWidth="1"/>
    <col min="14100" max="14107" width="10" style="23" customWidth="1"/>
    <col min="14108" max="14336" width="9" style="23" customWidth="1"/>
    <col min="14337" max="14337" width="3" style="23" customWidth="1"/>
    <col min="14338" max="14338" width="10.44140625" style="23" customWidth="1"/>
    <col min="14339" max="14340" width="9.6640625" style="23" customWidth="1"/>
    <col min="14341" max="14341" width="12.88671875" style="23" customWidth="1"/>
    <col min="14342" max="14348" width="9.6640625" style="23" customWidth="1"/>
    <col min="14349" max="14349" width="13.77734375" style="23" customWidth="1"/>
    <col min="14350" max="14355" width="13.6640625" style="23" customWidth="1"/>
    <col min="14356" max="14363" width="10" style="23" customWidth="1"/>
    <col min="14364" max="14592" width="9" style="23" customWidth="1"/>
    <col min="14593" max="14593" width="3" style="23" customWidth="1"/>
    <col min="14594" max="14594" width="10.44140625" style="23" customWidth="1"/>
    <col min="14595" max="14596" width="9.6640625" style="23" customWidth="1"/>
    <col min="14597" max="14597" width="12.88671875" style="23" customWidth="1"/>
    <col min="14598" max="14604" width="9.6640625" style="23" customWidth="1"/>
    <col min="14605" max="14605" width="13.77734375" style="23" customWidth="1"/>
    <col min="14606" max="14611" width="13.6640625" style="23" customWidth="1"/>
    <col min="14612" max="14619" width="10" style="23" customWidth="1"/>
    <col min="14620" max="14848" width="9" style="23" customWidth="1"/>
    <col min="14849" max="14849" width="3" style="23" customWidth="1"/>
    <col min="14850" max="14850" width="10.44140625" style="23" customWidth="1"/>
    <col min="14851" max="14852" width="9.6640625" style="23" customWidth="1"/>
    <col min="14853" max="14853" width="12.88671875" style="23" customWidth="1"/>
    <col min="14854" max="14860" width="9.6640625" style="23" customWidth="1"/>
    <col min="14861" max="14861" width="13.77734375" style="23" customWidth="1"/>
    <col min="14862" max="14867" width="13.6640625" style="23" customWidth="1"/>
    <col min="14868" max="14875" width="10" style="23" customWidth="1"/>
    <col min="14876" max="15104" width="9" style="23" customWidth="1"/>
    <col min="15105" max="15105" width="3" style="23" customWidth="1"/>
    <col min="15106" max="15106" width="10.44140625" style="23" customWidth="1"/>
    <col min="15107" max="15108" width="9.6640625" style="23" customWidth="1"/>
    <col min="15109" max="15109" width="12.88671875" style="23" customWidth="1"/>
    <col min="15110" max="15116" width="9.6640625" style="23" customWidth="1"/>
    <col min="15117" max="15117" width="13.77734375" style="23" customWidth="1"/>
    <col min="15118" max="15123" width="13.6640625" style="23" customWidth="1"/>
    <col min="15124" max="15131" width="10" style="23" customWidth="1"/>
    <col min="15132" max="15360" width="9" style="23" customWidth="1"/>
    <col min="15361" max="15361" width="3" style="23" customWidth="1"/>
    <col min="15362" max="15362" width="10.44140625" style="23" customWidth="1"/>
    <col min="15363" max="15364" width="9.6640625" style="23" customWidth="1"/>
    <col min="15365" max="15365" width="12.88671875" style="23" customWidth="1"/>
    <col min="15366" max="15372" width="9.6640625" style="23" customWidth="1"/>
    <col min="15373" max="15373" width="13.77734375" style="23" customWidth="1"/>
    <col min="15374" max="15379" width="13.6640625" style="23" customWidth="1"/>
    <col min="15380" max="15387" width="10" style="23" customWidth="1"/>
    <col min="15388" max="15616" width="9" style="23" customWidth="1"/>
    <col min="15617" max="15617" width="3" style="23" customWidth="1"/>
    <col min="15618" max="15618" width="10.44140625" style="23" customWidth="1"/>
    <col min="15619" max="15620" width="9.6640625" style="23" customWidth="1"/>
    <col min="15621" max="15621" width="12.88671875" style="23" customWidth="1"/>
    <col min="15622" max="15628" width="9.6640625" style="23" customWidth="1"/>
    <col min="15629" max="15629" width="13.77734375" style="23" customWidth="1"/>
    <col min="15630" max="15635" width="13.6640625" style="23" customWidth="1"/>
    <col min="15636" max="15643" width="10" style="23" customWidth="1"/>
    <col min="15644" max="15872" width="9" style="23" customWidth="1"/>
    <col min="15873" max="15873" width="3" style="23" customWidth="1"/>
    <col min="15874" max="15874" width="10.44140625" style="23" customWidth="1"/>
    <col min="15875" max="15876" width="9.6640625" style="23" customWidth="1"/>
    <col min="15877" max="15877" width="12.88671875" style="23" customWidth="1"/>
    <col min="15878" max="15884" width="9.6640625" style="23" customWidth="1"/>
    <col min="15885" max="15885" width="13.77734375" style="23" customWidth="1"/>
    <col min="15886" max="15891" width="13.6640625" style="23" customWidth="1"/>
    <col min="15892" max="15899" width="10" style="23" customWidth="1"/>
    <col min="15900" max="16128" width="9" style="23" customWidth="1"/>
    <col min="16129" max="16129" width="3" style="23" customWidth="1"/>
    <col min="16130" max="16130" width="10.44140625" style="23" customWidth="1"/>
    <col min="16131" max="16132" width="9.6640625" style="23" customWidth="1"/>
    <col min="16133" max="16133" width="12.88671875" style="23" customWidth="1"/>
    <col min="16134" max="16140" width="9.6640625" style="23" customWidth="1"/>
    <col min="16141" max="16141" width="13.77734375" style="23" customWidth="1"/>
    <col min="16142" max="16147" width="13.6640625" style="23" customWidth="1"/>
    <col min="16148" max="16155" width="10" style="23" customWidth="1"/>
    <col min="16156" max="16384" width="9" style="23" customWidth="1"/>
  </cols>
  <sheetData>
    <row r="1" spans="1:13" ht="18" customHeight="1" x14ac:dyDescent="0.2">
      <c r="A1" s="29" t="s">
        <v>17</v>
      </c>
      <c r="B1" s="32"/>
      <c r="L1" s="52"/>
      <c r="M1" s="21"/>
    </row>
    <row r="2" spans="1:13" s="27" customFormat="1" ht="15" customHeight="1" x14ac:dyDescent="0.15">
      <c r="C2" s="33"/>
      <c r="D2" s="28"/>
      <c r="E2" s="42"/>
      <c r="G2" s="47"/>
      <c r="I2" s="42"/>
      <c r="L2" s="53" t="s">
        <v>53</v>
      </c>
      <c r="M2" s="17"/>
    </row>
    <row r="3" spans="1:13" s="27" customFormat="1" ht="15" customHeight="1" x14ac:dyDescent="0.2">
      <c r="A3" s="96" t="s">
        <v>9</v>
      </c>
      <c r="B3" s="97"/>
      <c r="C3" s="85" t="s">
        <v>30</v>
      </c>
      <c r="D3" s="85"/>
      <c r="E3" s="85"/>
      <c r="F3" s="85"/>
      <c r="G3" s="85"/>
      <c r="H3" s="102" t="s">
        <v>67</v>
      </c>
      <c r="I3" s="102"/>
      <c r="J3" s="102"/>
      <c r="K3" s="102"/>
      <c r="L3" s="102"/>
    </row>
    <row r="4" spans="1:13" s="27" customFormat="1" ht="15" customHeight="1" x14ac:dyDescent="0.2">
      <c r="A4" s="98"/>
      <c r="B4" s="99"/>
      <c r="C4" s="85" t="s">
        <v>69</v>
      </c>
      <c r="D4" s="85" t="s">
        <v>37</v>
      </c>
      <c r="E4" s="102" t="s">
        <v>68</v>
      </c>
      <c r="F4" s="85" t="s">
        <v>59</v>
      </c>
      <c r="G4" s="85"/>
      <c r="H4" s="85" t="s">
        <v>69</v>
      </c>
      <c r="I4" s="102" t="s">
        <v>37</v>
      </c>
      <c r="J4" s="85" t="s">
        <v>68</v>
      </c>
      <c r="K4" s="85" t="s">
        <v>59</v>
      </c>
      <c r="L4" s="85"/>
      <c r="M4" s="28"/>
    </row>
    <row r="5" spans="1:13" s="28" customFormat="1" ht="15" customHeight="1" x14ac:dyDescent="0.2">
      <c r="A5" s="100"/>
      <c r="B5" s="101"/>
      <c r="C5" s="85"/>
      <c r="D5" s="85"/>
      <c r="E5" s="102"/>
      <c r="F5" s="46" t="s">
        <v>43</v>
      </c>
      <c r="G5" s="48" t="s">
        <v>71</v>
      </c>
      <c r="H5" s="85"/>
      <c r="I5" s="102"/>
      <c r="J5" s="85"/>
      <c r="K5" s="46" t="s">
        <v>43</v>
      </c>
      <c r="L5" s="48" t="s">
        <v>71</v>
      </c>
    </row>
    <row r="6" spans="1:13" s="27" customFormat="1" ht="15" customHeight="1" x14ac:dyDescent="0.2">
      <c r="A6" s="83" t="s">
        <v>4</v>
      </c>
      <c r="B6" s="95"/>
      <c r="C6" s="34">
        <v>158528</v>
      </c>
      <c r="D6" s="34">
        <v>741959</v>
      </c>
      <c r="E6" s="34">
        <f>SUM(C6:D6)</f>
        <v>900487</v>
      </c>
      <c r="F6" s="34">
        <v>3228</v>
      </c>
      <c r="G6" s="49">
        <v>0.99299999999999999</v>
      </c>
      <c r="H6" s="34">
        <v>52866</v>
      </c>
      <c r="I6" s="34">
        <v>244177</v>
      </c>
      <c r="J6" s="34">
        <f>SUM(H6:I6)</f>
        <v>297043</v>
      </c>
      <c r="K6" s="34">
        <v>814</v>
      </c>
      <c r="L6" s="49">
        <v>0.79</v>
      </c>
      <c r="M6" s="17"/>
    </row>
    <row r="7" spans="1:13" s="27" customFormat="1" ht="15" customHeight="1" x14ac:dyDescent="0.2">
      <c r="A7" s="83" t="s">
        <v>23</v>
      </c>
      <c r="B7" s="95"/>
      <c r="C7" s="34">
        <v>177088</v>
      </c>
      <c r="D7" s="34">
        <v>825774</v>
      </c>
      <c r="E7" s="34">
        <f>SUM(C7:D7)</f>
        <v>1002862</v>
      </c>
      <c r="F7" s="34">
        <v>2468</v>
      </c>
      <c r="G7" s="49">
        <v>0.76500000000000001</v>
      </c>
      <c r="H7" s="34">
        <v>53263</v>
      </c>
      <c r="I7" s="34">
        <v>280492</v>
      </c>
      <c r="J7" s="34">
        <f>SUM(H7:I7)</f>
        <v>333755</v>
      </c>
      <c r="K7" s="34">
        <v>914</v>
      </c>
      <c r="L7" s="49">
        <v>1.123</v>
      </c>
      <c r="M7" s="17"/>
    </row>
    <row r="8" spans="1:13" s="27" customFormat="1" ht="15" customHeight="1" x14ac:dyDescent="0.2">
      <c r="A8" s="83" t="s">
        <v>38</v>
      </c>
      <c r="B8" s="95"/>
      <c r="C8" s="34">
        <v>231582</v>
      </c>
      <c r="D8" s="34">
        <v>870580</v>
      </c>
      <c r="E8" s="34">
        <f>SUM(C8:D8)</f>
        <v>1102162</v>
      </c>
      <c r="F8" s="34">
        <v>2748</v>
      </c>
      <c r="G8" s="49">
        <v>1.113</v>
      </c>
      <c r="H8" s="34">
        <v>65693</v>
      </c>
      <c r="I8" s="34">
        <v>303042</v>
      </c>
      <c r="J8" s="34">
        <f>SUM(H8:I8)</f>
        <v>368735</v>
      </c>
      <c r="K8" s="34">
        <f>ROUND(J8/365,0)</f>
        <v>1010</v>
      </c>
      <c r="L8" s="49">
        <f>K8/K7</f>
        <v>1.1050328227571116</v>
      </c>
      <c r="M8" s="17"/>
    </row>
    <row r="9" spans="1:13" s="27" customFormat="1" ht="15" customHeight="1" x14ac:dyDescent="0.2">
      <c r="A9" s="85" t="s">
        <v>56</v>
      </c>
      <c r="B9" s="85"/>
      <c r="C9" s="34">
        <v>267376</v>
      </c>
      <c r="D9" s="34">
        <v>895587</v>
      </c>
      <c r="E9" s="34">
        <f>SUM(C9:D9)</f>
        <v>1162963</v>
      </c>
      <c r="F9" s="34">
        <f>ROUND(E9/365,0)</f>
        <v>3186</v>
      </c>
      <c r="G9" s="49">
        <f>E9/E8</f>
        <v>1.0551652116476524</v>
      </c>
      <c r="H9" s="34">
        <v>73059</v>
      </c>
      <c r="I9" s="34">
        <v>305428</v>
      </c>
      <c r="J9" s="34">
        <f>SUM(H9:I9)</f>
        <v>378487</v>
      </c>
      <c r="K9" s="34">
        <f>ROUND(J9/365,0)</f>
        <v>1037</v>
      </c>
      <c r="L9" s="49">
        <f>K9/K8</f>
        <v>1.0267326732673268</v>
      </c>
      <c r="M9" s="17"/>
    </row>
    <row r="10" spans="1:13" s="27" customFormat="1" ht="15" customHeight="1" x14ac:dyDescent="0.2">
      <c r="A10" s="85" t="s">
        <v>143</v>
      </c>
      <c r="B10" s="85"/>
      <c r="C10" s="34">
        <v>298156</v>
      </c>
      <c r="D10" s="34">
        <v>884636</v>
      </c>
      <c r="E10" s="34">
        <f>SUM(C10:D10)</f>
        <v>1182792</v>
      </c>
      <c r="F10" s="34">
        <f>ROUND(E10/366,0)</f>
        <v>3232</v>
      </c>
      <c r="G10" s="49">
        <f>E10/E9</f>
        <v>1.017050413469732</v>
      </c>
      <c r="H10" s="34">
        <v>84655</v>
      </c>
      <c r="I10" s="34">
        <v>305977</v>
      </c>
      <c r="J10" s="34">
        <f>SUM(H10:I10)</f>
        <v>390632</v>
      </c>
      <c r="K10" s="34">
        <f>ROUND(J10/366,0)</f>
        <v>1067</v>
      </c>
      <c r="L10" s="49">
        <f>K10/K9</f>
        <v>1.0289296046287368</v>
      </c>
      <c r="M10" s="17"/>
    </row>
    <row r="11" spans="1:13" s="27" customFormat="1" ht="15.75" customHeight="1" x14ac:dyDescent="0.2">
      <c r="D11" s="37"/>
      <c r="E11" s="43"/>
      <c r="F11" s="37"/>
      <c r="G11" s="50"/>
      <c r="H11" s="37"/>
      <c r="I11" s="43"/>
      <c r="J11" s="37"/>
      <c r="K11" s="37"/>
      <c r="L11" s="50" t="s">
        <v>72</v>
      </c>
      <c r="M11" s="17"/>
    </row>
    <row r="12" spans="1:13" ht="15.75" customHeight="1" x14ac:dyDescent="0.2">
      <c r="A12" s="27"/>
      <c r="D12" s="38"/>
      <c r="E12" s="44"/>
      <c r="F12" s="38"/>
      <c r="G12" s="51"/>
      <c r="H12" s="38"/>
      <c r="I12" s="44"/>
      <c r="J12" s="38"/>
      <c r="K12" s="38"/>
      <c r="L12" s="50"/>
      <c r="M12" s="21"/>
    </row>
    <row r="13" spans="1:13" ht="15.75" customHeight="1" x14ac:dyDescent="0.2">
      <c r="D13" s="21"/>
      <c r="E13" s="44"/>
      <c r="F13" s="21"/>
      <c r="G13" s="51"/>
      <c r="H13" s="21"/>
      <c r="I13" s="44"/>
      <c r="J13" s="38"/>
      <c r="K13" s="38"/>
      <c r="L13" s="51"/>
      <c r="M13" s="21"/>
    </row>
    <row r="14" spans="1:13" ht="15.75" customHeight="1" x14ac:dyDescent="0.2">
      <c r="A14" s="30"/>
      <c r="D14" s="21"/>
      <c r="E14" s="44"/>
      <c r="F14" s="21"/>
      <c r="G14" s="51"/>
      <c r="H14" s="21"/>
      <c r="I14" s="44"/>
      <c r="J14" s="38"/>
      <c r="K14" s="38"/>
      <c r="L14" s="51"/>
      <c r="M14" s="21"/>
    </row>
    <row r="15" spans="1:13" ht="15.75" hidden="1" customHeight="1" x14ac:dyDescent="0.2">
      <c r="A15" s="31" t="s">
        <v>73</v>
      </c>
      <c r="B15" s="31"/>
      <c r="C15" s="31"/>
      <c r="D15" s="39"/>
      <c r="E15" s="45"/>
      <c r="F15" s="21"/>
      <c r="G15" s="51"/>
      <c r="H15" s="21"/>
      <c r="I15" s="44"/>
      <c r="J15" s="38"/>
      <c r="K15" s="38"/>
      <c r="L15" s="51"/>
      <c r="M15" s="21"/>
    </row>
    <row r="16" spans="1:13" ht="15.75" hidden="1" customHeight="1" x14ac:dyDescent="0.2">
      <c r="A16" s="31" t="s">
        <v>74</v>
      </c>
      <c r="B16" s="31"/>
      <c r="C16" s="35"/>
      <c r="D16" s="40"/>
      <c r="E16" s="40"/>
      <c r="F16" s="41"/>
      <c r="G16" s="51"/>
      <c r="H16" s="21"/>
      <c r="I16" s="44"/>
      <c r="J16" s="38"/>
      <c r="K16" s="38"/>
      <c r="L16" s="51"/>
      <c r="M16" s="21"/>
    </row>
    <row r="17" spans="1:13" ht="15.75" hidden="1" customHeight="1" x14ac:dyDescent="0.2">
      <c r="A17" s="31" t="s">
        <v>75</v>
      </c>
      <c r="B17" s="31"/>
      <c r="C17" s="35"/>
      <c r="D17" s="40"/>
      <c r="E17" s="40"/>
      <c r="F17" s="41"/>
      <c r="G17" s="51"/>
      <c r="H17" s="21"/>
      <c r="I17" s="44"/>
      <c r="J17" s="38"/>
      <c r="K17" s="38"/>
      <c r="L17" s="51"/>
      <c r="M17" s="21"/>
    </row>
    <row r="18" spans="1:13" ht="15.75" customHeight="1" x14ac:dyDescent="0.2">
      <c r="C18" s="36"/>
      <c r="D18" s="41"/>
      <c r="E18" s="41"/>
      <c r="F18" s="41"/>
      <c r="G18" s="51"/>
      <c r="H18" s="21"/>
      <c r="I18" s="44"/>
      <c r="J18" s="38"/>
      <c r="K18" s="38"/>
      <c r="L18" s="51"/>
      <c r="M18" s="21"/>
    </row>
    <row r="19" spans="1:13" ht="15.75" customHeight="1" x14ac:dyDescent="0.2">
      <c r="D19" s="21"/>
      <c r="E19" s="44"/>
      <c r="F19" s="21"/>
      <c r="G19" s="51"/>
      <c r="H19" s="21"/>
      <c r="I19" s="44"/>
      <c r="J19" s="21"/>
      <c r="K19" s="38"/>
      <c r="L19" s="51"/>
      <c r="M19" s="21"/>
    </row>
    <row r="20" spans="1:13" ht="15.75" customHeight="1" x14ac:dyDescent="0.2">
      <c r="D20" s="21"/>
      <c r="E20" s="44"/>
      <c r="F20" s="21"/>
      <c r="G20" s="51"/>
      <c r="H20" s="21"/>
      <c r="I20" s="44"/>
      <c r="J20" s="21"/>
      <c r="K20" s="38"/>
      <c r="L20" s="51"/>
      <c r="M20" s="21"/>
    </row>
    <row r="21" spans="1:13" ht="15.75" customHeight="1" x14ac:dyDescent="0.2">
      <c r="M21" s="21"/>
    </row>
    <row r="22" spans="1:13" ht="15.75" customHeight="1" x14ac:dyDescent="0.2">
      <c r="D22" s="21"/>
      <c r="E22" s="44"/>
      <c r="F22" s="21"/>
      <c r="G22" s="51"/>
      <c r="H22" s="21"/>
      <c r="I22" s="44"/>
      <c r="J22" s="21"/>
      <c r="K22" s="21"/>
      <c r="L22" s="51"/>
      <c r="M22" s="21"/>
    </row>
    <row r="23" spans="1:13" ht="15.75" customHeight="1" x14ac:dyDescent="0.2">
      <c r="D23" s="21"/>
      <c r="E23" s="44"/>
      <c r="F23" s="21"/>
      <c r="G23" s="51"/>
      <c r="H23" s="21"/>
      <c r="I23" s="44"/>
      <c r="J23" s="21"/>
      <c r="K23" s="38"/>
      <c r="L23" s="51"/>
      <c r="M23" s="21"/>
    </row>
    <row r="24" spans="1:13" ht="15.75" customHeight="1" x14ac:dyDescent="0.2">
      <c r="D24" s="21"/>
      <c r="E24" s="44"/>
      <c r="F24" s="21"/>
      <c r="G24" s="51"/>
      <c r="H24" s="21"/>
      <c r="I24" s="44"/>
      <c r="J24" s="21"/>
      <c r="K24" s="38"/>
      <c r="L24" s="51"/>
      <c r="M24" s="21"/>
    </row>
    <row r="25" spans="1:13" ht="15.75" customHeight="1" x14ac:dyDescent="0.2">
      <c r="D25" s="21"/>
      <c r="E25" s="44"/>
      <c r="F25" s="21"/>
      <c r="G25" s="51"/>
      <c r="H25" s="21"/>
      <c r="I25" s="44"/>
      <c r="J25" s="21"/>
      <c r="K25" s="38"/>
      <c r="L25" s="51"/>
      <c r="M25" s="21"/>
    </row>
    <row r="26" spans="1:13" ht="15.75" customHeight="1" x14ac:dyDescent="0.2">
      <c r="D26" s="21"/>
      <c r="E26" s="44"/>
      <c r="F26" s="21"/>
      <c r="G26" s="51"/>
      <c r="H26" s="21"/>
      <c r="I26" s="44"/>
      <c r="J26" s="21"/>
      <c r="K26" s="38"/>
      <c r="L26" s="51"/>
      <c r="M26" s="21"/>
    </row>
    <row r="27" spans="1:13" ht="15.75" customHeight="1" x14ac:dyDescent="0.2">
      <c r="D27" s="21"/>
      <c r="E27" s="44"/>
      <c r="F27" s="21"/>
      <c r="G27" s="51"/>
      <c r="H27" s="21"/>
      <c r="I27" s="44"/>
      <c r="J27" s="21"/>
      <c r="K27" s="38"/>
      <c r="L27" s="51"/>
      <c r="M27" s="21"/>
    </row>
    <row r="28" spans="1:13" ht="15.75" customHeight="1" x14ac:dyDescent="0.2">
      <c r="D28" s="21"/>
      <c r="E28" s="44"/>
      <c r="F28" s="21"/>
      <c r="G28" s="51"/>
      <c r="H28" s="21"/>
      <c r="I28" s="44"/>
      <c r="J28" s="21"/>
      <c r="K28" s="38"/>
      <c r="L28" s="51"/>
      <c r="M28" s="21"/>
    </row>
    <row r="29" spans="1:13" ht="15.75" customHeight="1" x14ac:dyDescent="0.2">
      <c r="D29" s="21"/>
      <c r="E29" s="44"/>
      <c r="F29" s="21"/>
      <c r="G29" s="51"/>
      <c r="H29" s="21"/>
      <c r="I29" s="44"/>
      <c r="J29" s="21"/>
      <c r="K29" s="38"/>
      <c r="L29" s="51"/>
      <c r="M29" s="21"/>
    </row>
    <row r="30" spans="1:13" ht="15.75" customHeight="1" x14ac:dyDescent="0.2">
      <c r="D30" s="21"/>
      <c r="E30" s="44"/>
      <c r="F30" s="21"/>
      <c r="G30" s="51"/>
      <c r="H30" s="21"/>
      <c r="I30" s="44"/>
      <c r="J30" s="21"/>
      <c r="K30" s="38"/>
      <c r="L30" s="51"/>
      <c r="M30" s="21"/>
    </row>
    <row r="31" spans="1:13" ht="15.75" customHeight="1" x14ac:dyDescent="0.2">
      <c r="D31" s="21"/>
      <c r="E31" s="44"/>
      <c r="F31" s="21"/>
      <c r="G31" s="51"/>
      <c r="H31" s="21"/>
      <c r="I31" s="44"/>
      <c r="J31" s="21"/>
      <c r="K31" s="21"/>
      <c r="L31" s="51"/>
      <c r="M31" s="21"/>
    </row>
    <row r="32" spans="1:1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</sheetData>
  <customSheetViews>
    <customSheetView guid="{0A0E4370-58E3-4273-A648-035175C0C0F1}" showPageBreaks="1" showGridLines="0" printArea="1" hiddenRows="1" view="pageBreakPreview">
      <selection activeCell="I10" sqref="I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1"/>
      <headerFooter alignWithMargins="0"/>
    </customSheetView>
    <customSheetView guid="{EF76E1AC-49C5-2A40-9838-B1EA0843D292}" showGridLines="0" printArea="1" hiddenRows="1" view="pageBreakPreview">
      <selection activeCell="I10" sqref="I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F54FD72D-3F4B-4C57-A9AE-61900A096714}" showPageBreaks="1" showGridLines="0" printArea="1" hiddenRows="1" view="pageBreakPreview">
      <selection activeCell="P20" sqref="P2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3"/>
      <headerFooter alignWithMargins="0"/>
    </customSheetView>
    <customSheetView guid="{6D015D7F-415C-4B7D-8155-F2722D9F6BB7}" showPageBreaks="1" showGridLines="0" printArea="1" hiddenRows="1" view="pageBreakPreview">
      <selection activeCell="I10" sqref="I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4"/>
      <headerFooter alignWithMargins="0"/>
    </customSheetView>
  </customSheetViews>
  <mergeCells count="16">
    <mergeCell ref="C3:G3"/>
    <mergeCell ref="H3:L3"/>
    <mergeCell ref="F4:G4"/>
    <mergeCell ref="K4:L4"/>
    <mergeCell ref="A6:B6"/>
    <mergeCell ref="C4:C5"/>
    <mergeCell ref="D4:D5"/>
    <mergeCell ref="E4:E5"/>
    <mergeCell ref="H4:H5"/>
    <mergeCell ref="I4:I5"/>
    <mergeCell ref="J4:J5"/>
    <mergeCell ref="A7:B7"/>
    <mergeCell ref="A8:B8"/>
    <mergeCell ref="A9:B9"/>
    <mergeCell ref="A10:B10"/>
    <mergeCell ref="A3:B5"/>
  </mergeCells>
  <phoneticPr fontId="6"/>
  <pageMargins left="0.78740157480314965" right="0.78740157480314965" top="0.59055118110236227" bottom="0.59055118110236227" header="0.51181102362204722" footer="0.51181102362204722"/>
  <pageSetup paperSize="9" orientation="landscape" horizontalDpi="200" verticalDpi="200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showGridLines="0" view="pageBreakPreview" zoomScaleSheetLayoutView="100" workbookViewId="0"/>
  </sheetViews>
  <sheetFormatPr defaultRowHeight="10.8" x14ac:dyDescent="0.2"/>
  <cols>
    <col min="1" max="1" width="12.33203125" style="23" customWidth="1"/>
    <col min="2" max="2" width="10.77734375" style="23" bestFit="1" customWidth="1"/>
    <col min="3" max="6" width="12.77734375" style="23" customWidth="1"/>
    <col min="7" max="11" width="26.21875" style="23" customWidth="1"/>
    <col min="12" max="15" width="10" style="23" customWidth="1"/>
    <col min="16" max="256" width="9" style="23" customWidth="1"/>
    <col min="257" max="257" width="12.33203125" style="23" customWidth="1"/>
    <col min="258" max="258" width="10.77734375" style="23" bestFit="1" customWidth="1"/>
    <col min="259" max="262" width="12.77734375" style="23" customWidth="1"/>
    <col min="263" max="267" width="26.21875" style="23" customWidth="1"/>
    <col min="268" max="271" width="10" style="23" customWidth="1"/>
    <col min="272" max="512" width="9" style="23" customWidth="1"/>
    <col min="513" max="513" width="12.33203125" style="23" customWidth="1"/>
    <col min="514" max="514" width="10.77734375" style="23" bestFit="1" customWidth="1"/>
    <col min="515" max="518" width="12.77734375" style="23" customWidth="1"/>
    <col min="519" max="523" width="26.21875" style="23" customWidth="1"/>
    <col min="524" max="527" width="10" style="23" customWidth="1"/>
    <col min="528" max="768" width="9" style="23" customWidth="1"/>
    <col min="769" max="769" width="12.33203125" style="23" customWidth="1"/>
    <col min="770" max="770" width="10.77734375" style="23" bestFit="1" customWidth="1"/>
    <col min="771" max="774" width="12.77734375" style="23" customWidth="1"/>
    <col min="775" max="779" width="26.21875" style="23" customWidth="1"/>
    <col min="780" max="783" width="10" style="23" customWidth="1"/>
    <col min="784" max="1024" width="9" style="23" customWidth="1"/>
    <col min="1025" max="1025" width="12.33203125" style="23" customWidth="1"/>
    <col min="1026" max="1026" width="10.77734375" style="23" bestFit="1" customWidth="1"/>
    <col min="1027" max="1030" width="12.77734375" style="23" customWidth="1"/>
    <col min="1031" max="1035" width="26.21875" style="23" customWidth="1"/>
    <col min="1036" max="1039" width="10" style="23" customWidth="1"/>
    <col min="1040" max="1280" width="9" style="23" customWidth="1"/>
    <col min="1281" max="1281" width="12.33203125" style="23" customWidth="1"/>
    <col min="1282" max="1282" width="10.77734375" style="23" bestFit="1" customWidth="1"/>
    <col min="1283" max="1286" width="12.77734375" style="23" customWidth="1"/>
    <col min="1287" max="1291" width="26.21875" style="23" customWidth="1"/>
    <col min="1292" max="1295" width="10" style="23" customWidth="1"/>
    <col min="1296" max="1536" width="9" style="23" customWidth="1"/>
    <col min="1537" max="1537" width="12.33203125" style="23" customWidth="1"/>
    <col min="1538" max="1538" width="10.77734375" style="23" bestFit="1" customWidth="1"/>
    <col min="1539" max="1542" width="12.77734375" style="23" customWidth="1"/>
    <col min="1543" max="1547" width="26.21875" style="23" customWidth="1"/>
    <col min="1548" max="1551" width="10" style="23" customWidth="1"/>
    <col min="1552" max="1792" width="9" style="23" customWidth="1"/>
    <col min="1793" max="1793" width="12.33203125" style="23" customWidth="1"/>
    <col min="1794" max="1794" width="10.77734375" style="23" bestFit="1" customWidth="1"/>
    <col min="1795" max="1798" width="12.77734375" style="23" customWidth="1"/>
    <col min="1799" max="1803" width="26.21875" style="23" customWidth="1"/>
    <col min="1804" max="1807" width="10" style="23" customWidth="1"/>
    <col min="1808" max="2048" width="9" style="23" customWidth="1"/>
    <col min="2049" max="2049" width="12.33203125" style="23" customWidth="1"/>
    <col min="2050" max="2050" width="10.77734375" style="23" bestFit="1" customWidth="1"/>
    <col min="2051" max="2054" width="12.77734375" style="23" customWidth="1"/>
    <col min="2055" max="2059" width="26.21875" style="23" customWidth="1"/>
    <col min="2060" max="2063" width="10" style="23" customWidth="1"/>
    <col min="2064" max="2304" width="9" style="23" customWidth="1"/>
    <col min="2305" max="2305" width="12.33203125" style="23" customWidth="1"/>
    <col min="2306" max="2306" width="10.77734375" style="23" bestFit="1" customWidth="1"/>
    <col min="2307" max="2310" width="12.77734375" style="23" customWidth="1"/>
    <col min="2311" max="2315" width="26.21875" style="23" customWidth="1"/>
    <col min="2316" max="2319" width="10" style="23" customWidth="1"/>
    <col min="2320" max="2560" width="9" style="23" customWidth="1"/>
    <col min="2561" max="2561" width="12.33203125" style="23" customWidth="1"/>
    <col min="2562" max="2562" width="10.77734375" style="23" bestFit="1" customWidth="1"/>
    <col min="2563" max="2566" width="12.77734375" style="23" customWidth="1"/>
    <col min="2567" max="2571" width="26.21875" style="23" customWidth="1"/>
    <col min="2572" max="2575" width="10" style="23" customWidth="1"/>
    <col min="2576" max="2816" width="9" style="23" customWidth="1"/>
    <col min="2817" max="2817" width="12.33203125" style="23" customWidth="1"/>
    <col min="2818" max="2818" width="10.77734375" style="23" bestFit="1" customWidth="1"/>
    <col min="2819" max="2822" width="12.77734375" style="23" customWidth="1"/>
    <col min="2823" max="2827" width="26.21875" style="23" customWidth="1"/>
    <col min="2828" max="2831" width="10" style="23" customWidth="1"/>
    <col min="2832" max="3072" width="9" style="23" customWidth="1"/>
    <col min="3073" max="3073" width="12.33203125" style="23" customWidth="1"/>
    <col min="3074" max="3074" width="10.77734375" style="23" bestFit="1" customWidth="1"/>
    <col min="3075" max="3078" width="12.77734375" style="23" customWidth="1"/>
    <col min="3079" max="3083" width="26.21875" style="23" customWidth="1"/>
    <col min="3084" max="3087" width="10" style="23" customWidth="1"/>
    <col min="3088" max="3328" width="9" style="23" customWidth="1"/>
    <col min="3329" max="3329" width="12.33203125" style="23" customWidth="1"/>
    <col min="3330" max="3330" width="10.77734375" style="23" bestFit="1" customWidth="1"/>
    <col min="3331" max="3334" width="12.77734375" style="23" customWidth="1"/>
    <col min="3335" max="3339" width="26.21875" style="23" customWidth="1"/>
    <col min="3340" max="3343" width="10" style="23" customWidth="1"/>
    <col min="3344" max="3584" width="9" style="23" customWidth="1"/>
    <col min="3585" max="3585" width="12.33203125" style="23" customWidth="1"/>
    <col min="3586" max="3586" width="10.77734375" style="23" bestFit="1" customWidth="1"/>
    <col min="3587" max="3590" width="12.77734375" style="23" customWidth="1"/>
    <col min="3591" max="3595" width="26.21875" style="23" customWidth="1"/>
    <col min="3596" max="3599" width="10" style="23" customWidth="1"/>
    <col min="3600" max="3840" width="9" style="23" customWidth="1"/>
    <col min="3841" max="3841" width="12.33203125" style="23" customWidth="1"/>
    <col min="3842" max="3842" width="10.77734375" style="23" bestFit="1" customWidth="1"/>
    <col min="3843" max="3846" width="12.77734375" style="23" customWidth="1"/>
    <col min="3847" max="3851" width="26.21875" style="23" customWidth="1"/>
    <col min="3852" max="3855" width="10" style="23" customWidth="1"/>
    <col min="3856" max="4096" width="9" style="23" customWidth="1"/>
    <col min="4097" max="4097" width="12.33203125" style="23" customWidth="1"/>
    <col min="4098" max="4098" width="10.77734375" style="23" bestFit="1" customWidth="1"/>
    <col min="4099" max="4102" width="12.77734375" style="23" customWidth="1"/>
    <col min="4103" max="4107" width="26.21875" style="23" customWidth="1"/>
    <col min="4108" max="4111" width="10" style="23" customWidth="1"/>
    <col min="4112" max="4352" width="9" style="23" customWidth="1"/>
    <col min="4353" max="4353" width="12.33203125" style="23" customWidth="1"/>
    <col min="4354" max="4354" width="10.77734375" style="23" bestFit="1" customWidth="1"/>
    <col min="4355" max="4358" width="12.77734375" style="23" customWidth="1"/>
    <col min="4359" max="4363" width="26.21875" style="23" customWidth="1"/>
    <col min="4364" max="4367" width="10" style="23" customWidth="1"/>
    <col min="4368" max="4608" width="9" style="23" customWidth="1"/>
    <col min="4609" max="4609" width="12.33203125" style="23" customWidth="1"/>
    <col min="4610" max="4610" width="10.77734375" style="23" bestFit="1" customWidth="1"/>
    <col min="4611" max="4614" width="12.77734375" style="23" customWidth="1"/>
    <col min="4615" max="4619" width="26.21875" style="23" customWidth="1"/>
    <col min="4620" max="4623" width="10" style="23" customWidth="1"/>
    <col min="4624" max="4864" width="9" style="23" customWidth="1"/>
    <col min="4865" max="4865" width="12.33203125" style="23" customWidth="1"/>
    <col min="4866" max="4866" width="10.77734375" style="23" bestFit="1" customWidth="1"/>
    <col min="4867" max="4870" width="12.77734375" style="23" customWidth="1"/>
    <col min="4871" max="4875" width="26.21875" style="23" customWidth="1"/>
    <col min="4876" max="4879" width="10" style="23" customWidth="1"/>
    <col min="4880" max="5120" width="9" style="23" customWidth="1"/>
    <col min="5121" max="5121" width="12.33203125" style="23" customWidth="1"/>
    <col min="5122" max="5122" width="10.77734375" style="23" bestFit="1" customWidth="1"/>
    <col min="5123" max="5126" width="12.77734375" style="23" customWidth="1"/>
    <col min="5127" max="5131" width="26.21875" style="23" customWidth="1"/>
    <col min="5132" max="5135" width="10" style="23" customWidth="1"/>
    <col min="5136" max="5376" width="9" style="23" customWidth="1"/>
    <col min="5377" max="5377" width="12.33203125" style="23" customWidth="1"/>
    <col min="5378" max="5378" width="10.77734375" style="23" bestFit="1" customWidth="1"/>
    <col min="5379" max="5382" width="12.77734375" style="23" customWidth="1"/>
    <col min="5383" max="5387" width="26.21875" style="23" customWidth="1"/>
    <col min="5388" max="5391" width="10" style="23" customWidth="1"/>
    <col min="5392" max="5632" width="9" style="23" customWidth="1"/>
    <col min="5633" max="5633" width="12.33203125" style="23" customWidth="1"/>
    <col min="5634" max="5634" width="10.77734375" style="23" bestFit="1" customWidth="1"/>
    <col min="5635" max="5638" width="12.77734375" style="23" customWidth="1"/>
    <col min="5639" max="5643" width="26.21875" style="23" customWidth="1"/>
    <col min="5644" max="5647" width="10" style="23" customWidth="1"/>
    <col min="5648" max="5888" width="9" style="23" customWidth="1"/>
    <col min="5889" max="5889" width="12.33203125" style="23" customWidth="1"/>
    <col min="5890" max="5890" width="10.77734375" style="23" bestFit="1" customWidth="1"/>
    <col min="5891" max="5894" width="12.77734375" style="23" customWidth="1"/>
    <col min="5895" max="5899" width="26.21875" style="23" customWidth="1"/>
    <col min="5900" max="5903" width="10" style="23" customWidth="1"/>
    <col min="5904" max="6144" width="9" style="23" customWidth="1"/>
    <col min="6145" max="6145" width="12.33203125" style="23" customWidth="1"/>
    <col min="6146" max="6146" width="10.77734375" style="23" bestFit="1" customWidth="1"/>
    <col min="6147" max="6150" width="12.77734375" style="23" customWidth="1"/>
    <col min="6151" max="6155" width="26.21875" style="23" customWidth="1"/>
    <col min="6156" max="6159" width="10" style="23" customWidth="1"/>
    <col min="6160" max="6400" width="9" style="23" customWidth="1"/>
    <col min="6401" max="6401" width="12.33203125" style="23" customWidth="1"/>
    <col min="6402" max="6402" width="10.77734375" style="23" bestFit="1" customWidth="1"/>
    <col min="6403" max="6406" width="12.77734375" style="23" customWidth="1"/>
    <col min="6407" max="6411" width="26.21875" style="23" customWidth="1"/>
    <col min="6412" max="6415" width="10" style="23" customWidth="1"/>
    <col min="6416" max="6656" width="9" style="23" customWidth="1"/>
    <col min="6657" max="6657" width="12.33203125" style="23" customWidth="1"/>
    <col min="6658" max="6658" width="10.77734375" style="23" bestFit="1" customWidth="1"/>
    <col min="6659" max="6662" width="12.77734375" style="23" customWidth="1"/>
    <col min="6663" max="6667" width="26.21875" style="23" customWidth="1"/>
    <col min="6668" max="6671" width="10" style="23" customWidth="1"/>
    <col min="6672" max="6912" width="9" style="23" customWidth="1"/>
    <col min="6913" max="6913" width="12.33203125" style="23" customWidth="1"/>
    <col min="6914" max="6914" width="10.77734375" style="23" bestFit="1" customWidth="1"/>
    <col min="6915" max="6918" width="12.77734375" style="23" customWidth="1"/>
    <col min="6919" max="6923" width="26.21875" style="23" customWidth="1"/>
    <col min="6924" max="6927" width="10" style="23" customWidth="1"/>
    <col min="6928" max="7168" width="9" style="23" customWidth="1"/>
    <col min="7169" max="7169" width="12.33203125" style="23" customWidth="1"/>
    <col min="7170" max="7170" width="10.77734375" style="23" bestFit="1" customWidth="1"/>
    <col min="7171" max="7174" width="12.77734375" style="23" customWidth="1"/>
    <col min="7175" max="7179" width="26.21875" style="23" customWidth="1"/>
    <col min="7180" max="7183" width="10" style="23" customWidth="1"/>
    <col min="7184" max="7424" width="9" style="23" customWidth="1"/>
    <col min="7425" max="7425" width="12.33203125" style="23" customWidth="1"/>
    <col min="7426" max="7426" width="10.77734375" style="23" bestFit="1" customWidth="1"/>
    <col min="7427" max="7430" width="12.77734375" style="23" customWidth="1"/>
    <col min="7431" max="7435" width="26.21875" style="23" customWidth="1"/>
    <col min="7436" max="7439" width="10" style="23" customWidth="1"/>
    <col min="7440" max="7680" width="9" style="23" customWidth="1"/>
    <col min="7681" max="7681" width="12.33203125" style="23" customWidth="1"/>
    <col min="7682" max="7682" width="10.77734375" style="23" bestFit="1" customWidth="1"/>
    <col min="7683" max="7686" width="12.77734375" style="23" customWidth="1"/>
    <col min="7687" max="7691" width="26.21875" style="23" customWidth="1"/>
    <col min="7692" max="7695" width="10" style="23" customWidth="1"/>
    <col min="7696" max="7936" width="9" style="23" customWidth="1"/>
    <col min="7937" max="7937" width="12.33203125" style="23" customWidth="1"/>
    <col min="7938" max="7938" width="10.77734375" style="23" bestFit="1" customWidth="1"/>
    <col min="7939" max="7942" width="12.77734375" style="23" customWidth="1"/>
    <col min="7943" max="7947" width="26.21875" style="23" customWidth="1"/>
    <col min="7948" max="7951" width="10" style="23" customWidth="1"/>
    <col min="7952" max="8192" width="9" style="23" customWidth="1"/>
    <col min="8193" max="8193" width="12.33203125" style="23" customWidth="1"/>
    <col min="8194" max="8194" width="10.77734375" style="23" bestFit="1" customWidth="1"/>
    <col min="8195" max="8198" width="12.77734375" style="23" customWidth="1"/>
    <col min="8199" max="8203" width="26.21875" style="23" customWidth="1"/>
    <col min="8204" max="8207" width="10" style="23" customWidth="1"/>
    <col min="8208" max="8448" width="9" style="23" customWidth="1"/>
    <col min="8449" max="8449" width="12.33203125" style="23" customWidth="1"/>
    <col min="8450" max="8450" width="10.77734375" style="23" bestFit="1" customWidth="1"/>
    <col min="8451" max="8454" width="12.77734375" style="23" customWidth="1"/>
    <col min="8455" max="8459" width="26.21875" style="23" customWidth="1"/>
    <col min="8460" max="8463" width="10" style="23" customWidth="1"/>
    <col min="8464" max="8704" width="9" style="23" customWidth="1"/>
    <col min="8705" max="8705" width="12.33203125" style="23" customWidth="1"/>
    <col min="8706" max="8706" width="10.77734375" style="23" bestFit="1" customWidth="1"/>
    <col min="8707" max="8710" width="12.77734375" style="23" customWidth="1"/>
    <col min="8711" max="8715" width="26.21875" style="23" customWidth="1"/>
    <col min="8716" max="8719" width="10" style="23" customWidth="1"/>
    <col min="8720" max="8960" width="9" style="23" customWidth="1"/>
    <col min="8961" max="8961" width="12.33203125" style="23" customWidth="1"/>
    <col min="8962" max="8962" width="10.77734375" style="23" bestFit="1" customWidth="1"/>
    <col min="8963" max="8966" width="12.77734375" style="23" customWidth="1"/>
    <col min="8967" max="8971" width="26.21875" style="23" customWidth="1"/>
    <col min="8972" max="8975" width="10" style="23" customWidth="1"/>
    <col min="8976" max="9216" width="9" style="23" customWidth="1"/>
    <col min="9217" max="9217" width="12.33203125" style="23" customWidth="1"/>
    <col min="9218" max="9218" width="10.77734375" style="23" bestFit="1" customWidth="1"/>
    <col min="9219" max="9222" width="12.77734375" style="23" customWidth="1"/>
    <col min="9223" max="9227" width="26.21875" style="23" customWidth="1"/>
    <col min="9228" max="9231" width="10" style="23" customWidth="1"/>
    <col min="9232" max="9472" width="9" style="23" customWidth="1"/>
    <col min="9473" max="9473" width="12.33203125" style="23" customWidth="1"/>
    <col min="9474" max="9474" width="10.77734375" style="23" bestFit="1" customWidth="1"/>
    <col min="9475" max="9478" width="12.77734375" style="23" customWidth="1"/>
    <col min="9479" max="9483" width="26.21875" style="23" customWidth="1"/>
    <col min="9484" max="9487" width="10" style="23" customWidth="1"/>
    <col min="9488" max="9728" width="9" style="23" customWidth="1"/>
    <col min="9729" max="9729" width="12.33203125" style="23" customWidth="1"/>
    <col min="9730" max="9730" width="10.77734375" style="23" bestFit="1" customWidth="1"/>
    <col min="9731" max="9734" width="12.77734375" style="23" customWidth="1"/>
    <col min="9735" max="9739" width="26.21875" style="23" customWidth="1"/>
    <col min="9740" max="9743" width="10" style="23" customWidth="1"/>
    <col min="9744" max="9984" width="9" style="23" customWidth="1"/>
    <col min="9985" max="9985" width="12.33203125" style="23" customWidth="1"/>
    <col min="9986" max="9986" width="10.77734375" style="23" bestFit="1" customWidth="1"/>
    <col min="9987" max="9990" width="12.77734375" style="23" customWidth="1"/>
    <col min="9991" max="9995" width="26.21875" style="23" customWidth="1"/>
    <col min="9996" max="9999" width="10" style="23" customWidth="1"/>
    <col min="10000" max="10240" width="9" style="23" customWidth="1"/>
    <col min="10241" max="10241" width="12.33203125" style="23" customWidth="1"/>
    <col min="10242" max="10242" width="10.77734375" style="23" bestFit="1" customWidth="1"/>
    <col min="10243" max="10246" width="12.77734375" style="23" customWidth="1"/>
    <col min="10247" max="10251" width="26.21875" style="23" customWidth="1"/>
    <col min="10252" max="10255" width="10" style="23" customWidth="1"/>
    <col min="10256" max="10496" width="9" style="23" customWidth="1"/>
    <col min="10497" max="10497" width="12.33203125" style="23" customWidth="1"/>
    <col min="10498" max="10498" width="10.77734375" style="23" bestFit="1" customWidth="1"/>
    <col min="10499" max="10502" width="12.77734375" style="23" customWidth="1"/>
    <col min="10503" max="10507" width="26.21875" style="23" customWidth="1"/>
    <col min="10508" max="10511" width="10" style="23" customWidth="1"/>
    <col min="10512" max="10752" width="9" style="23" customWidth="1"/>
    <col min="10753" max="10753" width="12.33203125" style="23" customWidth="1"/>
    <col min="10754" max="10754" width="10.77734375" style="23" bestFit="1" customWidth="1"/>
    <col min="10755" max="10758" width="12.77734375" style="23" customWidth="1"/>
    <col min="10759" max="10763" width="26.21875" style="23" customWidth="1"/>
    <col min="10764" max="10767" width="10" style="23" customWidth="1"/>
    <col min="10768" max="11008" width="9" style="23" customWidth="1"/>
    <col min="11009" max="11009" width="12.33203125" style="23" customWidth="1"/>
    <col min="11010" max="11010" width="10.77734375" style="23" bestFit="1" customWidth="1"/>
    <col min="11011" max="11014" width="12.77734375" style="23" customWidth="1"/>
    <col min="11015" max="11019" width="26.21875" style="23" customWidth="1"/>
    <col min="11020" max="11023" width="10" style="23" customWidth="1"/>
    <col min="11024" max="11264" width="9" style="23" customWidth="1"/>
    <col min="11265" max="11265" width="12.33203125" style="23" customWidth="1"/>
    <col min="11266" max="11266" width="10.77734375" style="23" bestFit="1" customWidth="1"/>
    <col min="11267" max="11270" width="12.77734375" style="23" customWidth="1"/>
    <col min="11271" max="11275" width="26.21875" style="23" customWidth="1"/>
    <col min="11276" max="11279" width="10" style="23" customWidth="1"/>
    <col min="11280" max="11520" width="9" style="23" customWidth="1"/>
    <col min="11521" max="11521" width="12.33203125" style="23" customWidth="1"/>
    <col min="11522" max="11522" width="10.77734375" style="23" bestFit="1" customWidth="1"/>
    <col min="11523" max="11526" width="12.77734375" style="23" customWidth="1"/>
    <col min="11527" max="11531" width="26.21875" style="23" customWidth="1"/>
    <col min="11532" max="11535" width="10" style="23" customWidth="1"/>
    <col min="11536" max="11776" width="9" style="23" customWidth="1"/>
    <col min="11777" max="11777" width="12.33203125" style="23" customWidth="1"/>
    <col min="11778" max="11778" width="10.77734375" style="23" bestFit="1" customWidth="1"/>
    <col min="11779" max="11782" width="12.77734375" style="23" customWidth="1"/>
    <col min="11783" max="11787" width="26.21875" style="23" customWidth="1"/>
    <col min="11788" max="11791" width="10" style="23" customWidth="1"/>
    <col min="11792" max="12032" width="9" style="23" customWidth="1"/>
    <col min="12033" max="12033" width="12.33203125" style="23" customWidth="1"/>
    <col min="12034" max="12034" width="10.77734375" style="23" bestFit="1" customWidth="1"/>
    <col min="12035" max="12038" width="12.77734375" style="23" customWidth="1"/>
    <col min="12039" max="12043" width="26.21875" style="23" customWidth="1"/>
    <col min="12044" max="12047" width="10" style="23" customWidth="1"/>
    <col min="12048" max="12288" width="9" style="23" customWidth="1"/>
    <col min="12289" max="12289" width="12.33203125" style="23" customWidth="1"/>
    <col min="12290" max="12290" width="10.77734375" style="23" bestFit="1" customWidth="1"/>
    <col min="12291" max="12294" width="12.77734375" style="23" customWidth="1"/>
    <col min="12295" max="12299" width="26.21875" style="23" customWidth="1"/>
    <col min="12300" max="12303" width="10" style="23" customWidth="1"/>
    <col min="12304" max="12544" width="9" style="23" customWidth="1"/>
    <col min="12545" max="12545" width="12.33203125" style="23" customWidth="1"/>
    <col min="12546" max="12546" width="10.77734375" style="23" bestFit="1" customWidth="1"/>
    <col min="12547" max="12550" width="12.77734375" style="23" customWidth="1"/>
    <col min="12551" max="12555" width="26.21875" style="23" customWidth="1"/>
    <col min="12556" max="12559" width="10" style="23" customWidth="1"/>
    <col min="12560" max="12800" width="9" style="23" customWidth="1"/>
    <col min="12801" max="12801" width="12.33203125" style="23" customWidth="1"/>
    <col min="12802" max="12802" width="10.77734375" style="23" bestFit="1" customWidth="1"/>
    <col min="12803" max="12806" width="12.77734375" style="23" customWidth="1"/>
    <col min="12807" max="12811" width="26.21875" style="23" customWidth="1"/>
    <col min="12812" max="12815" width="10" style="23" customWidth="1"/>
    <col min="12816" max="13056" width="9" style="23" customWidth="1"/>
    <col min="13057" max="13057" width="12.33203125" style="23" customWidth="1"/>
    <col min="13058" max="13058" width="10.77734375" style="23" bestFit="1" customWidth="1"/>
    <col min="13059" max="13062" width="12.77734375" style="23" customWidth="1"/>
    <col min="13063" max="13067" width="26.21875" style="23" customWidth="1"/>
    <col min="13068" max="13071" width="10" style="23" customWidth="1"/>
    <col min="13072" max="13312" width="9" style="23" customWidth="1"/>
    <col min="13313" max="13313" width="12.33203125" style="23" customWidth="1"/>
    <col min="13314" max="13314" width="10.77734375" style="23" bestFit="1" customWidth="1"/>
    <col min="13315" max="13318" width="12.77734375" style="23" customWidth="1"/>
    <col min="13319" max="13323" width="26.21875" style="23" customWidth="1"/>
    <col min="13324" max="13327" width="10" style="23" customWidth="1"/>
    <col min="13328" max="13568" width="9" style="23" customWidth="1"/>
    <col min="13569" max="13569" width="12.33203125" style="23" customWidth="1"/>
    <col min="13570" max="13570" width="10.77734375" style="23" bestFit="1" customWidth="1"/>
    <col min="13571" max="13574" width="12.77734375" style="23" customWidth="1"/>
    <col min="13575" max="13579" width="26.21875" style="23" customWidth="1"/>
    <col min="13580" max="13583" width="10" style="23" customWidth="1"/>
    <col min="13584" max="13824" width="9" style="23" customWidth="1"/>
    <col min="13825" max="13825" width="12.33203125" style="23" customWidth="1"/>
    <col min="13826" max="13826" width="10.77734375" style="23" bestFit="1" customWidth="1"/>
    <col min="13827" max="13830" width="12.77734375" style="23" customWidth="1"/>
    <col min="13831" max="13835" width="26.21875" style="23" customWidth="1"/>
    <col min="13836" max="13839" width="10" style="23" customWidth="1"/>
    <col min="13840" max="14080" width="9" style="23" customWidth="1"/>
    <col min="14081" max="14081" width="12.33203125" style="23" customWidth="1"/>
    <col min="14082" max="14082" width="10.77734375" style="23" bestFit="1" customWidth="1"/>
    <col min="14083" max="14086" width="12.77734375" style="23" customWidth="1"/>
    <col min="14087" max="14091" width="26.21875" style="23" customWidth="1"/>
    <col min="14092" max="14095" width="10" style="23" customWidth="1"/>
    <col min="14096" max="14336" width="9" style="23" customWidth="1"/>
    <col min="14337" max="14337" width="12.33203125" style="23" customWidth="1"/>
    <col min="14338" max="14338" width="10.77734375" style="23" bestFit="1" customWidth="1"/>
    <col min="14339" max="14342" width="12.77734375" style="23" customWidth="1"/>
    <col min="14343" max="14347" width="26.21875" style="23" customWidth="1"/>
    <col min="14348" max="14351" width="10" style="23" customWidth="1"/>
    <col min="14352" max="14592" width="9" style="23" customWidth="1"/>
    <col min="14593" max="14593" width="12.33203125" style="23" customWidth="1"/>
    <col min="14594" max="14594" width="10.77734375" style="23" bestFit="1" customWidth="1"/>
    <col min="14595" max="14598" width="12.77734375" style="23" customWidth="1"/>
    <col min="14599" max="14603" width="26.21875" style="23" customWidth="1"/>
    <col min="14604" max="14607" width="10" style="23" customWidth="1"/>
    <col min="14608" max="14848" width="9" style="23" customWidth="1"/>
    <col min="14849" max="14849" width="12.33203125" style="23" customWidth="1"/>
    <col min="14850" max="14850" width="10.77734375" style="23" bestFit="1" customWidth="1"/>
    <col min="14851" max="14854" width="12.77734375" style="23" customWidth="1"/>
    <col min="14855" max="14859" width="26.21875" style="23" customWidth="1"/>
    <col min="14860" max="14863" width="10" style="23" customWidth="1"/>
    <col min="14864" max="15104" width="9" style="23" customWidth="1"/>
    <col min="15105" max="15105" width="12.33203125" style="23" customWidth="1"/>
    <col min="15106" max="15106" width="10.77734375" style="23" bestFit="1" customWidth="1"/>
    <col min="15107" max="15110" width="12.77734375" style="23" customWidth="1"/>
    <col min="15111" max="15115" width="26.21875" style="23" customWidth="1"/>
    <col min="15116" max="15119" width="10" style="23" customWidth="1"/>
    <col min="15120" max="15360" width="9" style="23" customWidth="1"/>
    <col min="15361" max="15361" width="12.33203125" style="23" customWidth="1"/>
    <col min="15362" max="15362" width="10.77734375" style="23" bestFit="1" customWidth="1"/>
    <col min="15363" max="15366" width="12.77734375" style="23" customWidth="1"/>
    <col min="15367" max="15371" width="26.21875" style="23" customWidth="1"/>
    <col min="15372" max="15375" width="10" style="23" customWidth="1"/>
    <col min="15376" max="15616" width="9" style="23" customWidth="1"/>
    <col min="15617" max="15617" width="12.33203125" style="23" customWidth="1"/>
    <col min="15618" max="15618" width="10.77734375" style="23" bestFit="1" customWidth="1"/>
    <col min="15619" max="15622" width="12.77734375" style="23" customWidth="1"/>
    <col min="15623" max="15627" width="26.21875" style="23" customWidth="1"/>
    <col min="15628" max="15631" width="10" style="23" customWidth="1"/>
    <col min="15632" max="15872" width="9" style="23" customWidth="1"/>
    <col min="15873" max="15873" width="12.33203125" style="23" customWidth="1"/>
    <col min="15874" max="15874" width="10.77734375" style="23" bestFit="1" customWidth="1"/>
    <col min="15875" max="15878" width="12.77734375" style="23" customWidth="1"/>
    <col min="15879" max="15883" width="26.21875" style="23" customWidth="1"/>
    <col min="15884" max="15887" width="10" style="23" customWidth="1"/>
    <col min="15888" max="16128" width="9" style="23" customWidth="1"/>
    <col min="16129" max="16129" width="12.33203125" style="23" customWidth="1"/>
    <col min="16130" max="16130" width="10.77734375" style="23" bestFit="1" customWidth="1"/>
    <col min="16131" max="16134" width="12.77734375" style="23" customWidth="1"/>
    <col min="16135" max="16139" width="26.21875" style="23" customWidth="1"/>
    <col min="16140" max="16143" width="10" style="23" customWidth="1"/>
    <col min="16144" max="16384" width="9" style="23" customWidth="1"/>
  </cols>
  <sheetData>
    <row r="1" spans="1:6" ht="18.75" customHeight="1" x14ac:dyDescent="0.2">
      <c r="A1" s="55" t="s">
        <v>76</v>
      </c>
    </row>
    <row r="2" spans="1:6" ht="15" customHeight="1" x14ac:dyDescent="0.2">
      <c r="A2" s="27" t="s">
        <v>78</v>
      </c>
      <c r="B2" s="27"/>
      <c r="C2" s="27"/>
      <c r="D2" s="27"/>
      <c r="E2" s="27"/>
      <c r="F2" s="17" t="s">
        <v>79</v>
      </c>
    </row>
    <row r="3" spans="1:6" ht="12" customHeight="1" x14ac:dyDescent="0.2">
      <c r="A3" s="85" t="s">
        <v>80</v>
      </c>
      <c r="B3" s="103" t="s">
        <v>81</v>
      </c>
      <c r="C3" s="85" t="s">
        <v>82</v>
      </c>
      <c r="D3" s="85"/>
      <c r="E3" s="85"/>
      <c r="F3" s="85"/>
    </row>
    <row r="4" spans="1:6" s="54" customFormat="1" ht="12" customHeight="1" x14ac:dyDescent="0.2">
      <c r="A4" s="85"/>
      <c r="B4" s="85"/>
      <c r="C4" s="4" t="s">
        <v>69</v>
      </c>
      <c r="D4" s="4" t="s">
        <v>83</v>
      </c>
      <c r="E4" s="4" t="s">
        <v>84</v>
      </c>
      <c r="F4" s="4" t="s">
        <v>59</v>
      </c>
    </row>
    <row r="5" spans="1:6" ht="14.1" customHeight="1" x14ac:dyDescent="0.2">
      <c r="A5" s="4" t="s">
        <v>85</v>
      </c>
      <c r="B5" s="56">
        <v>135</v>
      </c>
      <c r="C5" s="57">
        <v>430288</v>
      </c>
      <c r="D5" s="57">
        <v>373956</v>
      </c>
      <c r="E5" s="57">
        <f>SUM(C5:D5)</f>
        <v>804244</v>
      </c>
      <c r="F5" s="57">
        <v>3103</v>
      </c>
    </row>
    <row r="6" spans="1:6" ht="14.1" customHeight="1" x14ac:dyDescent="0.2">
      <c r="A6" s="4" t="s">
        <v>86</v>
      </c>
      <c r="B6" s="56">
        <v>135</v>
      </c>
      <c r="C6" s="57">
        <v>467370</v>
      </c>
      <c r="D6" s="57">
        <v>428050</v>
      </c>
      <c r="E6" s="57">
        <f>SUM(C6:D6)</f>
        <v>895420</v>
      </c>
      <c r="F6" s="57">
        <v>2203</v>
      </c>
    </row>
    <row r="7" spans="1:6" ht="14.1" customHeight="1" x14ac:dyDescent="0.2">
      <c r="A7" s="4" t="s">
        <v>87</v>
      </c>
      <c r="B7" s="56">
        <v>135</v>
      </c>
      <c r="C7" s="57">
        <v>577772</v>
      </c>
      <c r="D7" s="57">
        <v>424228</v>
      </c>
      <c r="E7" s="57">
        <f>SUM(C7:D7)</f>
        <v>1002000</v>
      </c>
      <c r="F7" s="57">
        <v>2453</v>
      </c>
    </row>
    <row r="8" spans="1:6" ht="14.1" customHeight="1" x14ac:dyDescent="0.2">
      <c r="A8" s="4" t="s">
        <v>44</v>
      </c>
      <c r="B8" s="56">
        <v>135</v>
      </c>
      <c r="C8" s="57">
        <v>628747</v>
      </c>
      <c r="D8" s="57">
        <v>441918</v>
      </c>
      <c r="E8" s="57">
        <f>SUM(C8:D8)</f>
        <v>1070665</v>
      </c>
      <c r="F8" s="57">
        <v>2745</v>
      </c>
    </row>
    <row r="9" spans="1:6" ht="14.1" customHeight="1" x14ac:dyDescent="0.2">
      <c r="A9" s="4" t="s">
        <v>144</v>
      </c>
      <c r="B9" s="56">
        <v>135</v>
      </c>
      <c r="C9" s="57">
        <v>676250</v>
      </c>
      <c r="D9" s="57">
        <v>413438</v>
      </c>
      <c r="E9" s="57">
        <f>SUM(C9:D9)</f>
        <v>1089688</v>
      </c>
      <c r="F9" s="57">
        <f>E9/365</f>
        <v>2985.4465753424656</v>
      </c>
    </row>
    <row r="10" spans="1:6" ht="12" x14ac:dyDescent="0.2">
      <c r="A10" s="17"/>
      <c r="B10" s="27"/>
      <c r="C10" s="27"/>
      <c r="D10" s="27"/>
      <c r="E10" s="27"/>
      <c r="F10" s="17" t="s">
        <v>88</v>
      </c>
    </row>
    <row r="11" spans="1:6" ht="18.75" customHeight="1" x14ac:dyDescent="0.2">
      <c r="A11" s="21"/>
    </row>
    <row r="12" spans="1:6" ht="18.75" customHeight="1" x14ac:dyDescent="0.2">
      <c r="A12" s="21"/>
    </row>
    <row r="13" spans="1:6" ht="18.75" customHeight="1" x14ac:dyDescent="0.2">
      <c r="A13" s="21"/>
    </row>
    <row r="14" spans="1:6" ht="18.75" customHeight="1" x14ac:dyDescent="0.2">
      <c r="A14" s="21"/>
    </row>
    <row r="15" spans="1:6" ht="18.75" customHeight="1" x14ac:dyDescent="0.2">
      <c r="A15" s="21"/>
    </row>
    <row r="16" spans="1:6" ht="18.75" customHeight="1" x14ac:dyDescent="0.2">
      <c r="A16" s="21"/>
    </row>
    <row r="17" spans="1:1" ht="18.75" customHeight="1" x14ac:dyDescent="0.2">
      <c r="A17" s="21"/>
    </row>
    <row r="18" spans="1:1" ht="18.75" customHeight="1" x14ac:dyDescent="0.2">
      <c r="A18" s="21"/>
    </row>
    <row r="19" spans="1:1" ht="18.75" customHeight="1" x14ac:dyDescent="0.2">
      <c r="A19" s="21"/>
    </row>
    <row r="20" spans="1:1" ht="18.75" customHeight="1" x14ac:dyDescent="0.2">
      <c r="A20" s="21"/>
    </row>
    <row r="21" spans="1:1" ht="18.75" customHeight="1" x14ac:dyDescent="0.2">
      <c r="A21" s="21"/>
    </row>
    <row r="22" spans="1:1" ht="18.75" customHeight="1" x14ac:dyDescent="0.2">
      <c r="A22" s="21"/>
    </row>
    <row r="23" spans="1:1" ht="18.75" customHeight="1" x14ac:dyDescent="0.2">
      <c r="A23" s="21"/>
    </row>
    <row r="24" spans="1:1" ht="18.75" customHeight="1" x14ac:dyDescent="0.2">
      <c r="A24" s="21"/>
    </row>
    <row r="25" spans="1:1" ht="18.75" customHeight="1" x14ac:dyDescent="0.2">
      <c r="A25" s="21"/>
    </row>
    <row r="26" spans="1:1" ht="18.75" customHeight="1" x14ac:dyDescent="0.2">
      <c r="A26" s="21"/>
    </row>
    <row r="27" spans="1:1" ht="18.75" customHeight="1" x14ac:dyDescent="0.2">
      <c r="A27" s="21"/>
    </row>
    <row r="28" spans="1:1" ht="18.75" customHeight="1" x14ac:dyDescent="0.2">
      <c r="A28" s="21"/>
    </row>
    <row r="29" spans="1:1" ht="18.75" customHeight="1" x14ac:dyDescent="0.2">
      <c r="A29" s="21"/>
    </row>
    <row r="30" spans="1:1" ht="18.75" customHeight="1" x14ac:dyDescent="0.2">
      <c r="A30" s="21"/>
    </row>
    <row r="31" spans="1:1" ht="18.75" customHeight="1" x14ac:dyDescent="0.2"/>
    <row r="32" spans="1:1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</sheetData>
  <customSheetViews>
    <customSheetView guid="{0A0E4370-58E3-4273-A648-035175C0C0F1}" showPageBreaks="1" showGridLines="0" printArea="1" view="pageBreakPreview">
      <selection activeCell="A10" sqref="A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1"/>
      <headerFooter alignWithMargins="0"/>
    </customSheetView>
    <customSheetView guid="{EF76E1AC-49C5-2A40-9838-B1EA0843D292}" showGridLines="0" printArea="1" view="pageBreakPreview">
      <selection activeCell="A10" sqref="A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F54FD72D-3F4B-4C57-A9AE-61900A096714}" showPageBreaks="1" showGridLines="0" printArea="1" view="pageBreakPreview">
      <selection activeCell="A10" sqref="A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3"/>
      <headerFooter alignWithMargins="0"/>
    </customSheetView>
    <customSheetView guid="{6D015D7F-415C-4B7D-8155-F2722D9F6BB7}" showPageBreaks="1" showGridLines="0" printArea="1" view="pageBreakPreview">
      <selection activeCell="A10" sqref="A10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4"/>
      <headerFooter alignWithMargins="0"/>
    </customSheetView>
  </customSheetViews>
  <mergeCells count="3">
    <mergeCell ref="C3:F3"/>
    <mergeCell ref="A3:A4"/>
    <mergeCell ref="B3:B4"/>
  </mergeCells>
  <phoneticPr fontId="6"/>
  <pageMargins left="0.78740157480314965" right="0.78740157480314965" top="0.59055118110236227" bottom="0.59055118110236227" header="0.51181102362204722" footer="0.51181102362204722"/>
  <pageSetup paperSize="9" orientation="landscape" horizontalDpi="200" verticalDpi="200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8"/>
  <sheetViews>
    <sheetView showGridLines="0" view="pageBreakPreview" zoomScaleNormal="110" zoomScaleSheetLayoutView="100" workbookViewId="0"/>
  </sheetViews>
  <sheetFormatPr defaultColWidth="9" defaultRowHeight="10.8" x14ac:dyDescent="0.2"/>
  <cols>
    <col min="1" max="1" width="9.21875" style="1" customWidth="1"/>
    <col min="2" max="2" width="7.33203125" style="58" customWidth="1"/>
    <col min="3" max="3" width="7.33203125" style="59" customWidth="1"/>
    <col min="4" max="15" width="7.33203125" style="58" customWidth="1"/>
    <col min="16" max="16" width="8.21875" style="58" customWidth="1"/>
    <col min="17" max="20" width="13.6640625" style="1" customWidth="1"/>
    <col min="21" max="28" width="10" style="1" customWidth="1"/>
    <col min="29" max="16384" width="9" style="1"/>
  </cols>
  <sheetData>
    <row r="1" spans="1:16" ht="18.75" customHeight="1" x14ac:dyDescent="0.2">
      <c r="A1" s="3" t="s">
        <v>142</v>
      </c>
      <c r="P1" s="19"/>
    </row>
    <row r="2" spans="1:16" ht="15" customHeight="1" x14ac:dyDescent="0.15">
      <c r="A2" s="60"/>
      <c r="P2" s="66" t="s">
        <v>79</v>
      </c>
    </row>
    <row r="3" spans="1:16" ht="13.5" customHeight="1" x14ac:dyDescent="0.2">
      <c r="A3" s="104" t="s">
        <v>97</v>
      </c>
      <c r="B3" s="106" t="s">
        <v>96</v>
      </c>
      <c r="C3" s="107"/>
      <c r="D3" s="107"/>
      <c r="E3" s="107"/>
      <c r="F3" s="108"/>
      <c r="G3" s="106" t="s">
        <v>95</v>
      </c>
      <c r="H3" s="107"/>
      <c r="I3" s="107"/>
      <c r="J3" s="107"/>
      <c r="K3" s="108"/>
      <c r="L3" s="106" t="s">
        <v>68</v>
      </c>
      <c r="M3" s="107"/>
      <c r="N3" s="107"/>
      <c r="O3" s="107"/>
      <c r="P3" s="108"/>
    </row>
    <row r="4" spans="1:16" s="54" customFormat="1" ht="13.5" customHeight="1" x14ac:dyDescent="0.2">
      <c r="A4" s="105"/>
      <c r="B4" s="63" t="s">
        <v>94</v>
      </c>
      <c r="C4" s="63" t="s">
        <v>93</v>
      </c>
      <c r="D4" s="63" t="s">
        <v>21</v>
      </c>
      <c r="E4" s="63" t="s">
        <v>92</v>
      </c>
      <c r="F4" s="63" t="s">
        <v>5</v>
      </c>
      <c r="G4" s="63" t="s">
        <v>94</v>
      </c>
      <c r="H4" s="63" t="s">
        <v>93</v>
      </c>
      <c r="I4" s="63" t="s">
        <v>21</v>
      </c>
      <c r="J4" s="63" t="s">
        <v>92</v>
      </c>
      <c r="K4" s="63" t="s">
        <v>5</v>
      </c>
      <c r="L4" s="63" t="s">
        <v>94</v>
      </c>
      <c r="M4" s="63" t="s">
        <v>93</v>
      </c>
      <c r="N4" s="63" t="s">
        <v>21</v>
      </c>
      <c r="O4" s="63" t="s">
        <v>92</v>
      </c>
      <c r="P4" s="63" t="s">
        <v>5</v>
      </c>
    </row>
    <row r="5" spans="1:16" ht="13.5" customHeight="1" x14ac:dyDescent="0.2">
      <c r="A5" s="61" t="s">
        <v>143</v>
      </c>
      <c r="B5" s="72">
        <v>12101</v>
      </c>
      <c r="C5" s="72">
        <v>24324</v>
      </c>
      <c r="D5" s="72">
        <v>72</v>
      </c>
      <c r="E5" s="72">
        <v>4732</v>
      </c>
      <c r="F5" s="72">
        <f>SUM(C5:E5)</f>
        <v>29128</v>
      </c>
      <c r="G5" s="72">
        <v>12460</v>
      </c>
      <c r="H5" s="72">
        <v>23980</v>
      </c>
      <c r="I5" s="72">
        <v>41</v>
      </c>
      <c r="J5" s="72">
        <v>4953</v>
      </c>
      <c r="K5" s="72">
        <f>SUM(H5:J5)</f>
        <v>28974</v>
      </c>
      <c r="L5" s="72">
        <f>B5+G5</f>
        <v>24561</v>
      </c>
      <c r="M5" s="72">
        <f>C5+H5</f>
        <v>48304</v>
      </c>
      <c r="N5" s="72">
        <f>D5+I5</f>
        <v>113</v>
      </c>
      <c r="O5" s="72">
        <f>E5+J5</f>
        <v>9685</v>
      </c>
      <c r="P5" s="72">
        <f>F5+K5</f>
        <v>58102</v>
      </c>
    </row>
    <row r="6" spans="1:16" ht="13.5" customHeight="1" x14ac:dyDescent="0.2">
      <c r="A6" s="1" t="s">
        <v>0</v>
      </c>
      <c r="G6" s="65"/>
      <c r="P6" s="44" t="s">
        <v>91</v>
      </c>
    </row>
    <row r="7" spans="1:16" ht="13.5" customHeight="1" x14ac:dyDescent="0.2">
      <c r="A7" s="62" t="s">
        <v>90</v>
      </c>
    </row>
    <row r="8" spans="1:16" ht="13.5" customHeight="1" x14ac:dyDescent="0.2">
      <c r="A8" s="1" t="s">
        <v>89</v>
      </c>
    </row>
    <row r="9" spans="1:16" ht="14.25" customHeight="1" x14ac:dyDescent="0.2"/>
    <row r="10" spans="1:16" ht="14.25" customHeight="1" x14ac:dyDescent="0.2"/>
    <row r="11" spans="1:16" ht="14.25" customHeight="1" x14ac:dyDescent="0.2"/>
    <row r="12" spans="1:16" ht="14.25" customHeight="1" x14ac:dyDescent="0.2"/>
    <row r="13" spans="1:16" ht="14.25" customHeight="1" x14ac:dyDescent="0.2"/>
    <row r="14" spans="1:16" ht="14.25" customHeight="1" x14ac:dyDescent="0.2"/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</sheetData>
  <customSheetViews>
    <customSheetView guid="{0A0E4370-58E3-4273-A648-035175C0C0F1}" showPageBreaks="1" showGridLines="0" printArea="1" view="pageBreakPreview">
      <selection activeCell="S4" sqref="S3:S4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1"/>
      <headerFooter alignWithMargins="0"/>
    </customSheetView>
    <customSheetView guid="{EF76E1AC-49C5-2A40-9838-B1EA0843D292}" showGridLines="0" printArea="1" view="pageBreakPreview">
      <selection activeCell="S4" sqref="S3:S4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F54FD72D-3F4B-4C57-A9AE-61900A096714}" showPageBreaks="1" showGridLines="0" printArea="1" view="pageBreakPreview">
      <selection activeCell="S4" sqref="S3:S4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3"/>
      <headerFooter alignWithMargins="0"/>
    </customSheetView>
    <customSheetView guid="{6D015D7F-415C-4B7D-8155-F2722D9F6BB7}" showPageBreaks="1" showGridLines="0" printArea="1" view="pageBreakPreview">
      <selection activeCell="S4" sqref="S3:S4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4"/>
      <headerFooter alignWithMargins="0"/>
    </customSheetView>
  </customSheetViews>
  <mergeCells count="4">
    <mergeCell ref="A3:A4"/>
    <mergeCell ref="B3:F3"/>
    <mergeCell ref="G3:K3"/>
    <mergeCell ref="L3:P3"/>
  </mergeCells>
  <phoneticPr fontId="6"/>
  <pageMargins left="0.78740157480314965" right="0.78740157480314965" top="0.59055118110236227" bottom="0.59055118110236227" header="0.51181102362204722" footer="0.51181102362204722"/>
  <pageSetup paperSize="9" orientation="landscape" horizontalDpi="200" verticalDpi="200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6"/>
  <sheetViews>
    <sheetView showGridLines="0" view="pageBreakPreview" zoomScaleNormal="110" zoomScaleSheetLayoutView="100" workbookViewId="0">
      <selection sqref="A1:P1"/>
    </sheetView>
  </sheetViews>
  <sheetFormatPr defaultColWidth="9" defaultRowHeight="10.8" x14ac:dyDescent="0.2"/>
  <cols>
    <col min="1" max="1" width="10.88671875" style="24" bestFit="1" customWidth="1"/>
    <col min="2" max="2" width="6.88671875" style="58" customWidth="1"/>
    <col min="3" max="3" width="6.88671875" style="59" customWidth="1"/>
    <col min="4" max="11" width="6.88671875" style="58" customWidth="1"/>
    <col min="12" max="12" width="7.44140625" style="58" bestFit="1" customWidth="1"/>
    <col min="13" max="13" width="6.88671875" style="58" customWidth="1"/>
    <col min="14" max="14" width="7.44140625" style="58" bestFit="1" customWidth="1"/>
    <col min="15" max="16" width="6.88671875" style="58" customWidth="1"/>
    <col min="17" max="19" width="13.6640625" style="1" customWidth="1"/>
    <col min="20" max="27" width="10" style="1" customWidth="1"/>
    <col min="28" max="16384" width="9" style="1"/>
  </cols>
  <sheetData>
    <row r="1" spans="1:16" ht="14.4" x14ac:dyDescent="0.2">
      <c r="A1" s="110" t="s">
        <v>145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16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21" t="s">
        <v>116</v>
      </c>
    </row>
    <row r="3" spans="1:16" ht="14.25" customHeight="1" x14ac:dyDescent="0.2">
      <c r="A3" s="61"/>
      <c r="B3" s="109" t="s">
        <v>96</v>
      </c>
      <c r="C3" s="109"/>
      <c r="D3" s="109"/>
      <c r="E3" s="109"/>
      <c r="F3" s="109"/>
      <c r="G3" s="109" t="s">
        <v>95</v>
      </c>
      <c r="H3" s="109"/>
      <c r="I3" s="109"/>
      <c r="J3" s="109"/>
      <c r="K3" s="109"/>
      <c r="L3" s="109" t="s">
        <v>68</v>
      </c>
      <c r="M3" s="109"/>
      <c r="N3" s="109"/>
      <c r="O3" s="109"/>
      <c r="P3" s="109"/>
    </row>
    <row r="4" spans="1:16" ht="14.25" customHeight="1" x14ac:dyDescent="0.2">
      <c r="A4" s="61" t="s">
        <v>115</v>
      </c>
      <c r="B4" s="63" t="s">
        <v>114</v>
      </c>
      <c r="C4" s="63" t="s">
        <v>113</v>
      </c>
      <c r="D4" s="63" t="s">
        <v>84</v>
      </c>
      <c r="E4" s="63" t="s">
        <v>21</v>
      </c>
      <c r="F4" s="63" t="s">
        <v>92</v>
      </c>
      <c r="G4" s="63" t="s">
        <v>114</v>
      </c>
      <c r="H4" s="63" t="s">
        <v>113</v>
      </c>
      <c r="I4" s="63" t="s">
        <v>84</v>
      </c>
      <c r="J4" s="63" t="s">
        <v>21</v>
      </c>
      <c r="K4" s="63" t="s">
        <v>92</v>
      </c>
      <c r="L4" s="63" t="s">
        <v>114</v>
      </c>
      <c r="M4" s="63" t="s">
        <v>113</v>
      </c>
      <c r="N4" s="63" t="s">
        <v>84</v>
      </c>
      <c r="O4" s="63" t="s">
        <v>21</v>
      </c>
      <c r="P4" s="63" t="s">
        <v>92</v>
      </c>
    </row>
    <row r="5" spans="1:16" ht="14.25" customHeight="1" x14ac:dyDescent="0.2">
      <c r="A5" s="61" t="s">
        <v>112</v>
      </c>
      <c r="B5" s="72">
        <v>311</v>
      </c>
      <c r="C5" s="72">
        <v>2</v>
      </c>
      <c r="D5" s="72">
        <v>313</v>
      </c>
      <c r="E5" s="72">
        <v>2</v>
      </c>
      <c r="F5" s="72">
        <v>44</v>
      </c>
      <c r="G5" s="72">
        <v>606</v>
      </c>
      <c r="H5" s="72">
        <v>2</v>
      </c>
      <c r="I5" s="72">
        <v>608</v>
      </c>
      <c r="J5" s="72">
        <v>1</v>
      </c>
      <c r="K5" s="72">
        <v>165</v>
      </c>
      <c r="L5" s="72">
        <v>917</v>
      </c>
      <c r="M5" s="72">
        <v>4</v>
      </c>
      <c r="N5" s="72">
        <v>921</v>
      </c>
      <c r="O5" s="72">
        <v>3</v>
      </c>
      <c r="P5" s="72">
        <v>209</v>
      </c>
    </row>
    <row r="6" spans="1:16" ht="14.25" customHeight="1" x14ac:dyDescent="0.2">
      <c r="A6" s="61" t="s">
        <v>111</v>
      </c>
      <c r="B6" s="72">
        <v>487</v>
      </c>
      <c r="C6" s="72">
        <v>3</v>
      </c>
      <c r="D6" s="72">
        <v>490</v>
      </c>
      <c r="E6" s="72">
        <v>2</v>
      </c>
      <c r="F6" s="72">
        <v>98</v>
      </c>
      <c r="G6" s="72">
        <v>4582</v>
      </c>
      <c r="H6" s="72">
        <v>13</v>
      </c>
      <c r="I6" s="72">
        <v>4595</v>
      </c>
      <c r="J6" s="72">
        <v>1</v>
      </c>
      <c r="K6" s="72">
        <v>1214</v>
      </c>
      <c r="L6" s="72">
        <v>5069</v>
      </c>
      <c r="M6" s="72">
        <v>16</v>
      </c>
      <c r="N6" s="72">
        <v>5085</v>
      </c>
      <c r="O6" s="72">
        <v>3</v>
      </c>
      <c r="P6" s="72">
        <v>1312</v>
      </c>
    </row>
    <row r="7" spans="1:16" ht="14.25" customHeight="1" x14ac:dyDescent="0.2">
      <c r="A7" s="61" t="s">
        <v>110</v>
      </c>
      <c r="B7" s="72">
        <v>321</v>
      </c>
      <c r="C7" s="72">
        <v>13</v>
      </c>
      <c r="D7" s="72">
        <v>334</v>
      </c>
      <c r="E7" s="72">
        <v>0</v>
      </c>
      <c r="F7" s="72">
        <v>100</v>
      </c>
      <c r="G7" s="72">
        <v>966</v>
      </c>
      <c r="H7" s="72">
        <v>13</v>
      </c>
      <c r="I7" s="72">
        <v>979</v>
      </c>
      <c r="J7" s="72">
        <v>5</v>
      </c>
      <c r="K7" s="72">
        <v>255</v>
      </c>
      <c r="L7" s="72">
        <v>1287</v>
      </c>
      <c r="M7" s="72">
        <v>26</v>
      </c>
      <c r="N7" s="72">
        <v>1313</v>
      </c>
      <c r="O7" s="72">
        <v>5</v>
      </c>
      <c r="P7" s="72">
        <v>355</v>
      </c>
    </row>
    <row r="8" spans="1:16" ht="14.25" customHeight="1" x14ac:dyDescent="0.2">
      <c r="A8" s="61" t="s">
        <v>109</v>
      </c>
      <c r="B8" s="72">
        <v>810</v>
      </c>
      <c r="C8" s="72">
        <v>65</v>
      </c>
      <c r="D8" s="72">
        <v>875</v>
      </c>
      <c r="E8" s="72">
        <v>3</v>
      </c>
      <c r="F8" s="72">
        <v>201</v>
      </c>
      <c r="G8" s="72">
        <v>1439</v>
      </c>
      <c r="H8" s="72">
        <v>178</v>
      </c>
      <c r="I8" s="72">
        <v>1617</v>
      </c>
      <c r="J8" s="72">
        <v>3</v>
      </c>
      <c r="K8" s="72">
        <v>362</v>
      </c>
      <c r="L8" s="72">
        <v>2249</v>
      </c>
      <c r="M8" s="72">
        <v>243</v>
      </c>
      <c r="N8" s="72">
        <v>2492</v>
      </c>
      <c r="O8" s="72">
        <v>6</v>
      </c>
      <c r="P8" s="72">
        <v>563</v>
      </c>
    </row>
    <row r="9" spans="1:16" ht="14.25" customHeight="1" x14ac:dyDescent="0.2">
      <c r="A9" s="61" t="s">
        <v>26</v>
      </c>
      <c r="B9" s="72">
        <v>1385</v>
      </c>
      <c r="C9" s="72">
        <v>453</v>
      </c>
      <c r="D9" s="72">
        <v>1838</v>
      </c>
      <c r="E9" s="72">
        <v>3</v>
      </c>
      <c r="F9" s="72">
        <v>323</v>
      </c>
      <c r="G9" s="72">
        <v>1854</v>
      </c>
      <c r="H9" s="72">
        <v>395</v>
      </c>
      <c r="I9" s="72">
        <v>2249</v>
      </c>
      <c r="J9" s="72">
        <v>6</v>
      </c>
      <c r="K9" s="72">
        <v>349</v>
      </c>
      <c r="L9" s="72">
        <v>3239</v>
      </c>
      <c r="M9" s="72">
        <v>848</v>
      </c>
      <c r="N9" s="72">
        <v>4087</v>
      </c>
      <c r="O9" s="72">
        <v>9</v>
      </c>
      <c r="P9" s="72">
        <v>672</v>
      </c>
    </row>
    <row r="10" spans="1:16" ht="14.25" customHeight="1" x14ac:dyDescent="0.2">
      <c r="A10" s="61" t="s">
        <v>108</v>
      </c>
      <c r="B10" s="72">
        <v>1598</v>
      </c>
      <c r="C10" s="72">
        <v>303</v>
      </c>
      <c r="D10" s="72">
        <v>1901</v>
      </c>
      <c r="E10" s="72">
        <v>6</v>
      </c>
      <c r="F10" s="72">
        <v>407</v>
      </c>
      <c r="G10" s="72">
        <v>1628</v>
      </c>
      <c r="H10" s="72">
        <v>294</v>
      </c>
      <c r="I10" s="72">
        <v>1922</v>
      </c>
      <c r="J10" s="72">
        <v>1</v>
      </c>
      <c r="K10" s="72">
        <v>312</v>
      </c>
      <c r="L10" s="72">
        <v>3226</v>
      </c>
      <c r="M10" s="72">
        <v>597</v>
      </c>
      <c r="N10" s="72">
        <v>3823</v>
      </c>
      <c r="O10" s="72">
        <v>7</v>
      </c>
      <c r="P10" s="72">
        <v>719</v>
      </c>
    </row>
    <row r="11" spans="1:16" ht="14.25" customHeight="1" x14ac:dyDescent="0.2">
      <c r="A11" s="61" t="s">
        <v>77</v>
      </c>
      <c r="B11" s="72">
        <v>1827</v>
      </c>
      <c r="C11" s="72">
        <v>185</v>
      </c>
      <c r="D11" s="72">
        <v>2012</v>
      </c>
      <c r="E11" s="72">
        <v>9</v>
      </c>
      <c r="F11" s="72">
        <v>374</v>
      </c>
      <c r="G11" s="72">
        <v>1519</v>
      </c>
      <c r="H11" s="72">
        <v>223</v>
      </c>
      <c r="I11" s="72">
        <v>1742</v>
      </c>
      <c r="J11" s="72">
        <v>4</v>
      </c>
      <c r="K11" s="72">
        <v>327</v>
      </c>
      <c r="L11" s="72">
        <v>3346</v>
      </c>
      <c r="M11" s="72">
        <v>408</v>
      </c>
      <c r="N11" s="72">
        <v>3754</v>
      </c>
      <c r="O11" s="72">
        <v>13</v>
      </c>
      <c r="P11" s="72">
        <v>701</v>
      </c>
    </row>
    <row r="12" spans="1:16" ht="14.25" customHeight="1" x14ac:dyDescent="0.2">
      <c r="A12" s="61" t="s">
        <v>107</v>
      </c>
      <c r="B12" s="72">
        <v>1996</v>
      </c>
      <c r="C12" s="72">
        <v>301</v>
      </c>
      <c r="D12" s="72">
        <v>2297</v>
      </c>
      <c r="E12" s="72">
        <v>9</v>
      </c>
      <c r="F12" s="72">
        <v>486</v>
      </c>
      <c r="G12" s="72">
        <v>1641</v>
      </c>
      <c r="H12" s="72">
        <v>308</v>
      </c>
      <c r="I12" s="72">
        <v>1949</v>
      </c>
      <c r="J12" s="72">
        <v>2</v>
      </c>
      <c r="K12" s="72">
        <v>319</v>
      </c>
      <c r="L12" s="72">
        <v>3637</v>
      </c>
      <c r="M12" s="72">
        <v>609</v>
      </c>
      <c r="N12" s="72">
        <v>4246</v>
      </c>
      <c r="O12" s="72">
        <v>11</v>
      </c>
      <c r="P12" s="72">
        <v>805</v>
      </c>
    </row>
    <row r="13" spans="1:16" ht="14.25" customHeight="1" x14ac:dyDescent="0.2">
      <c r="A13" s="61" t="s">
        <v>106</v>
      </c>
      <c r="B13" s="72">
        <v>2193</v>
      </c>
      <c r="C13" s="72">
        <v>452</v>
      </c>
      <c r="D13" s="72">
        <v>2645</v>
      </c>
      <c r="E13" s="72">
        <v>6</v>
      </c>
      <c r="F13" s="72">
        <v>478</v>
      </c>
      <c r="G13" s="72">
        <v>1831</v>
      </c>
      <c r="H13" s="72">
        <v>384</v>
      </c>
      <c r="I13" s="72">
        <v>2215</v>
      </c>
      <c r="J13" s="72">
        <v>8</v>
      </c>
      <c r="K13" s="72">
        <v>277</v>
      </c>
      <c r="L13" s="72">
        <v>4024</v>
      </c>
      <c r="M13" s="72">
        <v>836</v>
      </c>
      <c r="N13" s="72">
        <v>4860</v>
      </c>
      <c r="O13" s="72">
        <v>14</v>
      </c>
      <c r="P13" s="72">
        <v>755</v>
      </c>
    </row>
    <row r="14" spans="1:16" ht="14.25" customHeight="1" x14ac:dyDescent="0.2">
      <c r="A14" s="61" t="s">
        <v>105</v>
      </c>
      <c r="B14" s="72">
        <v>1895</v>
      </c>
      <c r="C14" s="72">
        <v>370</v>
      </c>
      <c r="D14" s="72">
        <v>2265</v>
      </c>
      <c r="E14" s="72">
        <v>12</v>
      </c>
      <c r="F14" s="72">
        <v>434</v>
      </c>
      <c r="G14" s="72">
        <v>1612</v>
      </c>
      <c r="H14" s="72">
        <v>307</v>
      </c>
      <c r="I14" s="72">
        <v>1919</v>
      </c>
      <c r="J14" s="72">
        <v>6</v>
      </c>
      <c r="K14" s="72">
        <v>295</v>
      </c>
      <c r="L14" s="72">
        <v>3507</v>
      </c>
      <c r="M14" s="72">
        <v>677</v>
      </c>
      <c r="N14" s="72">
        <v>4184</v>
      </c>
      <c r="O14" s="72">
        <v>18</v>
      </c>
      <c r="P14" s="72">
        <v>729</v>
      </c>
    </row>
    <row r="15" spans="1:16" ht="14.25" customHeight="1" x14ac:dyDescent="0.2">
      <c r="A15" s="61" t="s">
        <v>104</v>
      </c>
      <c r="B15" s="72">
        <v>2074</v>
      </c>
      <c r="C15" s="72">
        <v>253</v>
      </c>
      <c r="D15" s="72">
        <v>2327</v>
      </c>
      <c r="E15" s="72">
        <v>10</v>
      </c>
      <c r="F15" s="72">
        <v>494</v>
      </c>
      <c r="G15" s="72">
        <v>1335</v>
      </c>
      <c r="H15" s="72">
        <v>181</v>
      </c>
      <c r="I15" s="72">
        <v>1516</v>
      </c>
      <c r="J15" s="72">
        <v>1</v>
      </c>
      <c r="K15" s="72">
        <v>292</v>
      </c>
      <c r="L15" s="72">
        <v>3409</v>
      </c>
      <c r="M15" s="72">
        <v>434</v>
      </c>
      <c r="N15" s="72">
        <v>3843</v>
      </c>
      <c r="O15" s="72">
        <v>11</v>
      </c>
      <c r="P15" s="72">
        <v>786</v>
      </c>
    </row>
    <row r="16" spans="1:16" ht="14.25" customHeight="1" x14ac:dyDescent="0.2">
      <c r="A16" s="61" t="s">
        <v>103</v>
      </c>
      <c r="B16" s="72">
        <v>2521</v>
      </c>
      <c r="C16" s="72">
        <v>141</v>
      </c>
      <c r="D16" s="72">
        <v>2662</v>
      </c>
      <c r="E16" s="72">
        <v>6</v>
      </c>
      <c r="F16" s="72">
        <v>479</v>
      </c>
      <c r="G16" s="72">
        <v>1239</v>
      </c>
      <c r="H16" s="72">
        <v>134</v>
      </c>
      <c r="I16" s="72">
        <v>1373</v>
      </c>
      <c r="J16" s="72">
        <v>1</v>
      </c>
      <c r="K16" s="72">
        <v>357</v>
      </c>
      <c r="L16" s="72">
        <v>3760</v>
      </c>
      <c r="M16" s="72">
        <v>275</v>
      </c>
      <c r="N16" s="72">
        <v>4035</v>
      </c>
      <c r="O16" s="72">
        <v>7</v>
      </c>
      <c r="P16" s="72">
        <v>836</v>
      </c>
    </row>
    <row r="17" spans="1:16" ht="14.25" customHeight="1" x14ac:dyDescent="0.2">
      <c r="A17" s="61" t="s">
        <v>102</v>
      </c>
      <c r="B17" s="72">
        <v>2093</v>
      </c>
      <c r="C17" s="72">
        <v>48</v>
      </c>
      <c r="D17" s="72">
        <v>2141</v>
      </c>
      <c r="E17" s="72">
        <v>2</v>
      </c>
      <c r="F17" s="72">
        <v>297</v>
      </c>
      <c r="G17" s="72">
        <v>701</v>
      </c>
      <c r="H17" s="72">
        <v>57</v>
      </c>
      <c r="I17" s="72">
        <v>758</v>
      </c>
      <c r="J17" s="72">
        <v>0</v>
      </c>
      <c r="K17" s="72">
        <v>229</v>
      </c>
      <c r="L17" s="72">
        <v>2794</v>
      </c>
      <c r="M17" s="72">
        <v>105</v>
      </c>
      <c r="N17" s="72">
        <v>2899</v>
      </c>
      <c r="O17" s="72">
        <v>2</v>
      </c>
      <c r="P17" s="72">
        <v>526</v>
      </c>
    </row>
    <row r="18" spans="1:16" ht="14.25" customHeight="1" x14ac:dyDescent="0.2">
      <c r="A18" s="61" t="s">
        <v>101</v>
      </c>
      <c r="B18" s="72">
        <v>1332</v>
      </c>
      <c r="C18" s="72">
        <v>46</v>
      </c>
      <c r="D18" s="72">
        <v>1378</v>
      </c>
      <c r="E18" s="72">
        <v>1</v>
      </c>
      <c r="F18" s="72">
        <v>324</v>
      </c>
      <c r="G18" s="72">
        <v>432</v>
      </c>
      <c r="H18" s="72">
        <v>26</v>
      </c>
      <c r="I18" s="72">
        <v>458</v>
      </c>
      <c r="J18" s="72">
        <v>2</v>
      </c>
      <c r="K18" s="72">
        <v>157</v>
      </c>
      <c r="L18" s="72">
        <v>1764</v>
      </c>
      <c r="M18" s="72">
        <v>72</v>
      </c>
      <c r="N18" s="72">
        <v>1836</v>
      </c>
      <c r="O18" s="72">
        <v>3</v>
      </c>
      <c r="P18" s="72">
        <v>481</v>
      </c>
    </row>
    <row r="19" spans="1:16" ht="14.25" customHeight="1" x14ac:dyDescent="0.2">
      <c r="A19" s="61" t="s">
        <v>100</v>
      </c>
      <c r="B19" s="72">
        <v>790</v>
      </c>
      <c r="C19" s="72">
        <v>56</v>
      </c>
      <c r="D19" s="72">
        <v>846</v>
      </c>
      <c r="E19" s="72">
        <v>1</v>
      </c>
      <c r="F19" s="72">
        <v>193</v>
      </c>
      <c r="G19" s="72">
        <v>79</v>
      </c>
      <c r="H19" s="72">
        <v>1</v>
      </c>
      <c r="I19" s="72">
        <v>80</v>
      </c>
      <c r="J19" s="72">
        <v>0</v>
      </c>
      <c r="K19" s="72">
        <v>43</v>
      </c>
      <c r="L19" s="72">
        <v>869</v>
      </c>
      <c r="M19" s="72">
        <v>57</v>
      </c>
      <c r="N19" s="72">
        <v>926</v>
      </c>
      <c r="O19" s="72">
        <v>1</v>
      </c>
      <c r="P19" s="72">
        <v>236</v>
      </c>
    </row>
    <row r="20" spans="1:16" ht="14.25" customHeight="1" x14ac:dyDescent="0.2">
      <c r="A20" s="61" t="s">
        <v>68</v>
      </c>
      <c r="B20" s="72">
        <v>21633</v>
      </c>
      <c r="C20" s="72">
        <v>2691</v>
      </c>
      <c r="D20" s="72">
        <v>24324</v>
      </c>
      <c r="E20" s="72">
        <v>72</v>
      </c>
      <c r="F20" s="72">
        <v>4732</v>
      </c>
      <c r="G20" s="72">
        <v>21464</v>
      </c>
      <c r="H20" s="72">
        <v>2516</v>
      </c>
      <c r="I20" s="72">
        <v>23980</v>
      </c>
      <c r="J20" s="72">
        <v>41</v>
      </c>
      <c r="K20" s="72">
        <v>4953</v>
      </c>
      <c r="L20" s="72">
        <v>43097</v>
      </c>
      <c r="M20" s="72">
        <v>5207</v>
      </c>
      <c r="N20" s="72">
        <v>48304</v>
      </c>
      <c r="O20" s="72">
        <v>113</v>
      </c>
      <c r="P20" s="72">
        <v>9685</v>
      </c>
    </row>
    <row r="21" spans="1:16" ht="14.25" customHeight="1" x14ac:dyDescent="0.2">
      <c r="A21" s="61" t="s">
        <v>99</v>
      </c>
      <c r="B21" s="72">
        <v>10836</v>
      </c>
      <c r="C21" s="72">
        <v>1458</v>
      </c>
      <c r="D21" s="72">
        <v>12294</v>
      </c>
      <c r="E21" s="72">
        <v>36</v>
      </c>
      <c r="F21" s="72">
        <v>2453</v>
      </c>
      <c r="G21" s="72">
        <v>10714</v>
      </c>
      <c r="H21" s="72">
        <v>1424</v>
      </c>
      <c r="I21" s="72">
        <v>12138</v>
      </c>
      <c r="J21" s="72">
        <v>20</v>
      </c>
      <c r="K21" s="72">
        <v>2588</v>
      </c>
      <c r="L21" s="72">
        <v>21550</v>
      </c>
      <c r="M21" s="72">
        <v>2882</v>
      </c>
      <c r="N21" s="72">
        <v>24432</v>
      </c>
      <c r="O21" s="72">
        <v>56</v>
      </c>
      <c r="P21" s="72">
        <v>5041</v>
      </c>
    </row>
    <row r="22" spans="1:16" ht="14.25" customHeight="1" x14ac:dyDescent="0.2">
      <c r="A22" s="61" t="s">
        <v>98</v>
      </c>
      <c r="B22" s="72">
        <v>10797</v>
      </c>
      <c r="C22" s="72">
        <v>1233</v>
      </c>
      <c r="D22" s="72">
        <v>12030</v>
      </c>
      <c r="E22" s="72">
        <v>36</v>
      </c>
      <c r="F22" s="72">
        <v>2279</v>
      </c>
      <c r="G22" s="72">
        <v>10750</v>
      </c>
      <c r="H22" s="72">
        <v>1092</v>
      </c>
      <c r="I22" s="72">
        <v>11842</v>
      </c>
      <c r="J22" s="72">
        <v>21</v>
      </c>
      <c r="K22" s="72">
        <v>2365</v>
      </c>
      <c r="L22" s="72">
        <v>21547</v>
      </c>
      <c r="M22" s="72">
        <v>2325</v>
      </c>
      <c r="N22" s="72">
        <v>23872</v>
      </c>
      <c r="O22" s="72">
        <v>57</v>
      </c>
      <c r="P22" s="72">
        <v>4644</v>
      </c>
    </row>
    <row r="23" spans="1:16" ht="14.25" customHeight="1" x14ac:dyDescent="0.2">
      <c r="A23" s="61" t="s">
        <v>68</v>
      </c>
      <c r="B23" s="72">
        <v>21633</v>
      </c>
      <c r="C23" s="72">
        <v>2691</v>
      </c>
      <c r="D23" s="72">
        <v>24324</v>
      </c>
      <c r="E23" s="72">
        <v>72</v>
      </c>
      <c r="F23" s="72">
        <v>4732</v>
      </c>
      <c r="G23" s="72">
        <v>21464</v>
      </c>
      <c r="H23" s="72">
        <v>2516</v>
      </c>
      <c r="I23" s="72">
        <v>23980</v>
      </c>
      <c r="J23" s="72">
        <v>41</v>
      </c>
      <c r="K23" s="72">
        <v>4953</v>
      </c>
      <c r="L23" s="72">
        <v>43097</v>
      </c>
      <c r="M23" s="72">
        <v>5207</v>
      </c>
      <c r="N23" s="72">
        <v>48304</v>
      </c>
      <c r="O23" s="72">
        <v>113</v>
      </c>
      <c r="P23" s="72">
        <v>9685</v>
      </c>
    </row>
    <row r="24" spans="1:16" ht="14.25" customHeight="1" x14ac:dyDescent="0.2">
      <c r="P24" s="21" t="s">
        <v>91</v>
      </c>
    </row>
    <row r="25" spans="1:16" ht="14.25" customHeight="1" x14ac:dyDescent="0.2"/>
    <row r="26" spans="1:16" ht="14.25" customHeight="1" x14ac:dyDescent="0.2"/>
  </sheetData>
  <customSheetViews>
    <customSheetView guid="{0A0E4370-58E3-4273-A648-035175C0C0F1}" showPageBreaks="1" showGridLines="0" printArea="1" view="pageBreakPreview">
      <selection activeCell="A2" sqref="A2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1"/>
      <headerFooter alignWithMargins="0"/>
    </customSheetView>
    <customSheetView guid="{EF76E1AC-49C5-2A40-9838-B1EA0843D292}" showGridLines="0" printArea="1" view="pageBreakPreview">
      <selection activeCell="A2" sqref="A2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2"/>
      <headerFooter alignWithMargins="0"/>
    </customSheetView>
    <customSheetView guid="{F54FD72D-3F4B-4C57-A9AE-61900A096714}" showPageBreaks="1" showGridLines="0" printArea="1" view="pageBreakPreview">
      <selection activeCell="A2" sqref="A2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3"/>
      <headerFooter alignWithMargins="0"/>
    </customSheetView>
    <customSheetView guid="{6D015D7F-415C-4B7D-8155-F2722D9F6BB7}" showPageBreaks="1" showGridLines="0" printArea="1" view="pageBreakPreview" topLeftCell="A19">
      <selection activeCell="A2" sqref="A2"/>
      <pageMargins left="0.78740157480314965" right="0.78740157480314965" top="0.59055118110236227" bottom="0.59055118110236227" header="0.51181102362204722" footer="0.51181102362204722"/>
      <pageSetup paperSize="9" orientation="landscape" horizontalDpi="200" verticalDpi="200" r:id="rId4"/>
      <headerFooter alignWithMargins="0"/>
    </customSheetView>
  </customSheetViews>
  <mergeCells count="4">
    <mergeCell ref="A1:P1"/>
    <mergeCell ref="B3:F3"/>
    <mergeCell ref="G3:K3"/>
    <mergeCell ref="L3:P3"/>
  </mergeCells>
  <phoneticPr fontId="6"/>
  <pageMargins left="0.78740157480314965" right="0.78740157480314965" top="0.59055118110236227" bottom="0.59055118110236227" header="0.51181102362204722" footer="0.51181102362204722"/>
  <pageSetup paperSize="9" orientation="landscape" horizontalDpi="200" verticalDpi="200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showGridLines="0" view="pageBreakPreview" zoomScaleSheetLayoutView="100" workbookViewId="0">
      <selection sqref="A1:H1"/>
    </sheetView>
  </sheetViews>
  <sheetFormatPr defaultColWidth="9" defaultRowHeight="13.5" customHeight="1" x14ac:dyDescent="0.2"/>
  <cols>
    <col min="1" max="1" width="11.44140625" style="1" customWidth="1"/>
    <col min="2" max="8" width="13.88671875" style="1" customWidth="1"/>
    <col min="9" max="16384" width="9" style="1"/>
  </cols>
  <sheetData>
    <row r="1" spans="1:8" ht="13.5" customHeight="1" x14ac:dyDescent="0.2">
      <c r="A1" s="111" t="s">
        <v>126</v>
      </c>
      <c r="B1" s="111"/>
      <c r="C1" s="111"/>
      <c r="D1" s="111"/>
      <c r="E1" s="111"/>
      <c r="F1" s="111"/>
      <c r="G1" s="111"/>
      <c r="H1" s="111"/>
    </row>
    <row r="2" spans="1:8" ht="13.5" customHeight="1" x14ac:dyDescent="0.2">
      <c r="H2" s="71" t="s">
        <v>116</v>
      </c>
    </row>
    <row r="3" spans="1:8" ht="13.5" customHeight="1" x14ac:dyDescent="0.15">
      <c r="A3" s="85" t="s">
        <v>125</v>
      </c>
      <c r="B3" s="85" t="s">
        <v>124</v>
      </c>
      <c r="C3" s="85" t="s">
        <v>123</v>
      </c>
      <c r="D3" s="85" t="s">
        <v>122</v>
      </c>
      <c r="E3" s="68" t="s">
        <v>121</v>
      </c>
      <c r="F3" s="85" t="s">
        <v>120</v>
      </c>
      <c r="G3" s="85" t="s">
        <v>119</v>
      </c>
      <c r="H3" s="85" t="s">
        <v>118</v>
      </c>
    </row>
    <row r="4" spans="1:8" ht="13.5" customHeight="1" x14ac:dyDescent="0.2">
      <c r="A4" s="85"/>
      <c r="B4" s="85"/>
      <c r="C4" s="85"/>
      <c r="D4" s="85"/>
      <c r="E4" s="69" t="s">
        <v>117</v>
      </c>
      <c r="F4" s="85"/>
      <c r="G4" s="85"/>
      <c r="H4" s="85"/>
    </row>
    <row r="5" spans="1:8" ht="13.5" customHeight="1" x14ac:dyDescent="0.2">
      <c r="A5" s="85"/>
      <c r="B5" s="85"/>
      <c r="C5" s="85"/>
      <c r="D5" s="85"/>
      <c r="E5" s="70" t="s">
        <v>13</v>
      </c>
      <c r="F5" s="85"/>
      <c r="G5" s="85"/>
      <c r="H5" s="85"/>
    </row>
    <row r="6" spans="1:8" ht="15" customHeight="1" x14ac:dyDescent="0.2">
      <c r="A6" s="4" t="s">
        <v>85</v>
      </c>
      <c r="B6" s="64">
        <v>37495</v>
      </c>
      <c r="C6" s="64">
        <v>5536</v>
      </c>
      <c r="D6" s="64">
        <v>43031</v>
      </c>
      <c r="E6" s="64">
        <v>40263</v>
      </c>
      <c r="F6" s="64">
        <v>133</v>
      </c>
      <c r="G6" s="64">
        <v>9403</v>
      </c>
      <c r="H6" s="64">
        <v>49799</v>
      </c>
    </row>
    <row r="7" spans="1:8" ht="15" customHeight="1" x14ac:dyDescent="0.2">
      <c r="A7" s="4" t="s">
        <v>86</v>
      </c>
      <c r="B7" s="64">
        <v>38381</v>
      </c>
      <c r="C7" s="64">
        <v>6078</v>
      </c>
      <c r="D7" s="64">
        <v>44459</v>
      </c>
      <c r="E7" s="64">
        <v>41423</v>
      </c>
      <c r="F7" s="64">
        <v>203</v>
      </c>
      <c r="G7" s="64">
        <v>8442</v>
      </c>
      <c r="H7" s="64">
        <v>50068</v>
      </c>
    </row>
    <row r="8" spans="1:8" ht="15" customHeight="1" x14ac:dyDescent="0.2">
      <c r="A8" s="4" t="s">
        <v>87</v>
      </c>
      <c r="B8" s="64">
        <v>43174</v>
      </c>
      <c r="C8" s="64">
        <v>6532</v>
      </c>
      <c r="D8" s="64">
        <v>49706</v>
      </c>
      <c r="E8" s="64">
        <v>46440</v>
      </c>
      <c r="F8" s="64">
        <v>125</v>
      </c>
      <c r="G8" s="64">
        <v>9572</v>
      </c>
      <c r="H8" s="64">
        <v>56137</v>
      </c>
    </row>
    <row r="9" spans="1:8" ht="13.5" customHeight="1" x14ac:dyDescent="0.2">
      <c r="A9" s="4" t="s">
        <v>44</v>
      </c>
      <c r="B9" s="64">
        <v>41299</v>
      </c>
      <c r="C9" s="64">
        <v>5901</v>
      </c>
      <c r="D9" s="64">
        <v>47200</v>
      </c>
      <c r="E9" s="64">
        <v>44250</v>
      </c>
      <c r="F9" s="64">
        <v>130</v>
      </c>
      <c r="G9" s="64">
        <v>9147</v>
      </c>
      <c r="H9" s="64">
        <v>53257</v>
      </c>
    </row>
    <row r="10" spans="1:8" ht="13.5" customHeight="1" x14ac:dyDescent="0.2">
      <c r="A10" s="4" t="s">
        <v>144</v>
      </c>
      <c r="B10" s="72">
        <v>43097</v>
      </c>
      <c r="C10" s="72">
        <v>5207</v>
      </c>
      <c r="D10" s="72">
        <v>48304</v>
      </c>
      <c r="E10" s="72">
        <f>SUM(B10,C10/2)</f>
        <v>45700.5</v>
      </c>
      <c r="F10" s="72">
        <v>113</v>
      </c>
      <c r="G10" s="72">
        <v>9685</v>
      </c>
      <c r="H10" s="72">
        <f>SUM(E10:G10)</f>
        <v>55498.5</v>
      </c>
    </row>
    <row r="11" spans="1:8" ht="13.5" customHeight="1" x14ac:dyDescent="0.2">
      <c r="H11" s="71" t="s">
        <v>58</v>
      </c>
    </row>
  </sheetData>
  <customSheetViews>
    <customSheetView guid="{0A0E4370-58E3-4273-A648-035175C0C0F1}" showPageBreaks="1" showGridLines="0" view="pageBreakPreview">
      <selection activeCell="E15" sqref="E15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1"/>
      <headerFooter alignWithMargins="0"/>
    </customSheetView>
    <customSheetView guid="{EF76E1AC-49C5-2A40-9838-B1EA0843D292}" showGridLines="0" view="pageBreakPreview">
      <selection activeCell="E15" sqref="E15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2"/>
      <headerFooter alignWithMargins="0"/>
    </customSheetView>
    <customSheetView guid="{F54FD72D-3F4B-4C57-A9AE-61900A096714}" showPageBreaks="1" showGridLines="0" view="pageBreakPreview">
      <selection activeCell="E15" sqref="E15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3"/>
      <headerFooter alignWithMargins="0"/>
    </customSheetView>
    <customSheetView guid="{6D015D7F-415C-4B7D-8155-F2722D9F6BB7}" showPageBreaks="1" showGridLines="0" view="pageBreakPreview">
      <selection activeCell="E8" sqref="E8"/>
      <pageMargins left="0.78740157480314965" right="0.78740157480314965" top="0.59055118110236227" bottom="0.59055118110236227" header="0.51181102362204722" footer="0.51181102362204722"/>
      <pageSetup paperSize="9" orientation="landscape" horizontalDpi="300" verticalDpi="300" r:id="rId4"/>
      <headerFooter alignWithMargins="0"/>
    </customSheetView>
  </customSheetViews>
  <mergeCells count="8">
    <mergeCell ref="A1:H1"/>
    <mergeCell ref="A3:A5"/>
    <mergeCell ref="B3:B5"/>
    <mergeCell ref="C3:C5"/>
    <mergeCell ref="D3:D5"/>
    <mergeCell ref="F3:F5"/>
    <mergeCell ref="G3:G5"/>
    <mergeCell ref="H3:H5"/>
  </mergeCells>
  <phoneticPr fontId="6"/>
  <pageMargins left="0.78740157480314965" right="0.78740157480314965" top="0.59055118110236227" bottom="0.59055118110236227" header="0.51181102362204722" footer="0.51181102362204722"/>
  <pageSetup paperSize="9" orientation="landscape" horizontalDpi="300" verticalDpi="300" r:id="rId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A4C48-7255-4D59-972B-2E9C0704FCA1}">
  <sheetPr>
    <pageSetUpPr fitToPage="1"/>
  </sheetPr>
  <dimension ref="A1:M60"/>
  <sheetViews>
    <sheetView showGridLines="0" view="pageBreakPreview" zoomScaleSheetLayoutView="100" workbookViewId="0"/>
  </sheetViews>
  <sheetFormatPr defaultColWidth="9" defaultRowHeight="10.8" x14ac:dyDescent="0.2"/>
  <cols>
    <col min="1" max="1" width="10.21875" style="82" customWidth="1"/>
    <col min="2" max="2" width="10" style="75" customWidth="1"/>
    <col min="3" max="3" width="10" style="82" customWidth="1"/>
    <col min="4" max="4" width="10" style="75" customWidth="1"/>
    <col min="5" max="5" width="8.6640625" style="75" customWidth="1"/>
    <col min="6" max="8" width="10" style="75" customWidth="1"/>
    <col min="9" max="9" width="8.77734375" style="75" customWidth="1"/>
    <col min="10" max="11" width="10" style="75" customWidth="1"/>
    <col min="12" max="12" width="8.77734375" style="75" customWidth="1"/>
    <col min="13" max="13" width="10" style="75" customWidth="1"/>
    <col min="14" max="21" width="11.88671875" style="75" customWidth="1"/>
    <col min="22" max="28" width="10" style="75" customWidth="1"/>
    <col min="29" max="16384" width="9" style="75"/>
  </cols>
  <sheetData>
    <row r="1" spans="1:13" ht="18.75" customHeight="1" x14ac:dyDescent="0.2">
      <c r="A1" s="74" t="s">
        <v>153</v>
      </c>
      <c r="B1" s="74"/>
      <c r="C1" s="74"/>
      <c r="D1" s="74"/>
      <c r="E1" s="74"/>
      <c r="F1" s="74"/>
    </row>
    <row r="2" spans="1:13" s="77" customFormat="1" ht="15" customHeight="1" x14ac:dyDescent="0.2">
      <c r="A2" s="76"/>
      <c r="C2" s="76"/>
      <c r="M2" s="43" t="s">
        <v>141</v>
      </c>
    </row>
    <row r="3" spans="1:13" s="77" customFormat="1" ht="15" customHeight="1" x14ac:dyDescent="0.2">
      <c r="A3" s="113" t="s">
        <v>140</v>
      </c>
      <c r="B3" s="102" t="s">
        <v>139</v>
      </c>
      <c r="C3" s="102"/>
      <c r="D3" s="102"/>
      <c r="E3" s="102" t="s">
        <v>138</v>
      </c>
      <c r="F3" s="102" t="s">
        <v>137</v>
      </c>
      <c r="G3" s="102"/>
      <c r="H3" s="102" t="s">
        <v>50</v>
      </c>
      <c r="I3" s="115" t="s">
        <v>136</v>
      </c>
      <c r="J3" s="102" t="s">
        <v>135</v>
      </c>
      <c r="K3" s="102"/>
      <c r="L3" s="112"/>
      <c r="M3" s="102" t="s">
        <v>134</v>
      </c>
    </row>
    <row r="4" spans="1:13" s="76" customFormat="1" ht="15" customHeight="1" x14ac:dyDescent="0.2">
      <c r="A4" s="114"/>
      <c r="B4" s="73" t="s">
        <v>133</v>
      </c>
      <c r="C4" s="73" t="s">
        <v>70</v>
      </c>
      <c r="D4" s="73" t="s">
        <v>31</v>
      </c>
      <c r="E4" s="102"/>
      <c r="F4" s="73" t="s">
        <v>133</v>
      </c>
      <c r="G4" s="73" t="s">
        <v>70</v>
      </c>
      <c r="H4" s="102"/>
      <c r="I4" s="102"/>
      <c r="J4" s="73" t="s">
        <v>132</v>
      </c>
      <c r="K4" s="73" t="s">
        <v>131</v>
      </c>
      <c r="L4" s="78" t="s">
        <v>130</v>
      </c>
      <c r="M4" s="102"/>
    </row>
    <row r="5" spans="1:13" s="77" customFormat="1" ht="15" customHeight="1" x14ac:dyDescent="0.2">
      <c r="A5" s="73" t="s">
        <v>146</v>
      </c>
      <c r="B5" s="79">
        <v>3642</v>
      </c>
      <c r="C5" s="18">
        <v>2858</v>
      </c>
      <c r="D5" s="79">
        <v>361</v>
      </c>
      <c r="E5" s="79">
        <v>127</v>
      </c>
      <c r="F5" s="79">
        <v>16729</v>
      </c>
      <c r="G5" s="79">
        <v>20015</v>
      </c>
      <c r="H5" s="79">
        <v>1999</v>
      </c>
      <c r="I5" s="79">
        <v>1005</v>
      </c>
      <c r="J5" s="79">
        <v>6616</v>
      </c>
      <c r="K5" s="79">
        <v>27137</v>
      </c>
      <c r="L5" s="79">
        <v>791</v>
      </c>
      <c r="M5" s="18">
        <f t="shared" ref="M5:M6" si="0">SUM(B5:L5)</f>
        <v>81280</v>
      </c>
    </row>
    <row r="6" spans="1:13" s="77" customFormat="1" ht="15" customHeight="1" x14ac:dyDescent="0.2">
      <c r="A6" s="73" t="s">
        <v>147</v>
      </c>
      <c r="B6" s="79">
        <v>3648</v>
      </c>
      <c r="C6" s="79">
        <v>2871</v>
      </c>
      <c r="D6" s="79">
        <v>344</v>
      </c>
      <c r="E6" s="79">
        <v>110</v>
      </c>
      <c r="F6" s="79">
        <v>17111</v>
      </c>
      <c r="G6" s="79">
        <v>19440</v>
      </c>
      <c r="H6" s="79">
        <v>2019</v>
      </c>
      <c r="I6" s="79">
        <v>1081</v>
      </c>
      <c r="J6" s="79">
        <v>6672</v>
      </c>
      <c r="K6" s="79">
        <v>27251</v>
      </c>
      <c r="L6" s="18" t="s">
        <v>129</v>
      </c>
      <c r="M6" s="18">
        <f t="shared" si="0"/>
        <v>80547</v>
      </c>
    </row>
    <row r="7" spans="1:13" s="77" customFormat="1" ht="15" customHeight="1" x14ac:dyDescent="0.2">
      <c r="A7" s="73" t="s">
        <v>148</v>
      </c>
      <c r="B7" s="79">
        <v>3653</v>
      </c>
      <c r="C7" s="79">
        <v>2862</v>
      </c>
      <c r="D7" s="79">
        <v>350</v>
      </c>
      <c r="E7" s="79">
        <v>104</v>
      </c>
      <c r="F7" s="79">
        <v>17489</v>
      </c>
      <c r="G7" s="79">
        <v>18912</v>
      </c>
      <c r="H7" s="79">
        <v>1995</v>
      </c>
      <c r="I7" s="79">
        <v>1154</v>
      </c>
      <c r="J7" s="79">
        <v>6770</v>
      </c>
      <c r="K7" s="79">
        <v>27303</v>
      </c>
      <c r="L7" s="18" t="s">
        <v>129</v>
      </c>
      <c r="M7" s="18">
        <v>80694</v>
      </c>
    </row>
    <row r="8" spans="1:13" s="77" customFormat="1" ht="15" customHeight="1" x14ac:dyDescent="0.2">
      <c r="A8" s="73" t="s">
        <v>149</v>
      </c>
      <c r="B8" s="79">
        <v>3621</v>
      </c>
      <c r="C8" s="79">
        <v>2808</v>
      </c>
      <c r="D8" s="79">
        <v>341</v>
      </c>
      <c r="E8" s="79">
        <v>96</v>
      </c>
      <c r="F8" s="79">
        <v>17857</v>
      </c>
      <c r="G8" s="79">
        <v>18401</v>
      </c>
      <c r="H8" s="79">
        <v>1961</v>
      </c>
      <c r="I8" s="79">
        <v>1197</v>
      </c>
      <c r="J8" s="79">
        <v>6785</v>
      </c>
      <c r="K8" s="79">
        <v>27544</v>
      </c>
      <c r="L8" s="18" t="s">
        <v>129</v>
      </c>
      <c r="M8" s="18">
        <v>80611</v>
      </c>
    </row>
    <row r="9" spans="1:13" s="77" customFormat="1" ht="15" customHeight="1" x14ac:dyDescent="0.2">
      <c r="A9" s="73" t="s">
        <v>150</v>
      </c>
      <c r="B9" s="79">
        <v>3616</v>
      </c>
      <c r="C9" s="79">
        <v>2820</v>
      </c>
      <c r="D9" s="79">
        <v>334</v>
      </c>
      <c r="E9" s="79">
        <v>90</v>
      </c>
      <c r="F9" s="79">
        <v>18327</v>
      </c>
      <c r="G9" s="79">
        <v>17892</v>
      </c>
      <c r="H9" s="79">
        <v>2012</v>
      </c>
      <c r="I9" s="79">
        <v>1238</v>
      </c>
      <c r="J9" s="79">
        <v>6835</v>
      </c>
      <c r="K9" s="79">
        <v>27922</v>
      </c>
      <c r="L9" s="80" t="s">
        <v>129</v>
      </c>
      <c r="M9" s="18">
        <v>81196</v>
      </c>
    </row>
    <row r="10" spans="1:13" s="77" customFormat="1" ht="15" customHeight="1" x14ac:dyDescent="0.2">
      <c r="A10" s="81" t="s">
        <v>128</v>
      </c>
      <c r="B10" s="81"/>
      <c r="C10" s="81"/>
      <c r="D10" s="81"/>
      <c r="J10" s="76"/>
      <c r="M10" s="43" t="s">
        <v>127</v>
      </c>
    </row>
    <row r="11" spans="1:13" ht="15" customHeight="1" x14ac:dyDescent="0.2"/>
    <row r="12" spans="1:13" ht="18.75" customHeight="1" x14ac:dyDescent="0.2"/>
    <row r="13" spans="1:13" ht="18.75" customHeight="1" x14ac:dyDescent="0.2"/>
    <row r="14" spans="1:13" ht="18.75" customHeight="1" x14ac:dyDescent="0.2"/>
    <row r="15" spans="1:13" ht="18.75" customHeight="1" x14ac:dyDescent="0.2"/>
    <row r="16" spans="1:13" ht="18.75" customHeight="1" x14ac:dyDescent="0.2"/>
    <row r="17" ht="18.75" customHeight="1" x14ac:dyDescent="0.2"/>
    <row r="18" ht="18.75" customHeight="1" x14ac:dyDescent="0.2"/>
    <row r="19" ht="18.75" customHeight="1" x14ac:dyDescent="0.2"/>
    <row r="20" ht="18.75" customHeight="1" x14ac:dyDescent="0.2"/>
    <row r="21" ht="18.7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</sheetData>
  <mergeCells count="8">
    <mergeCell ref="J3:L3"/>
    <mergeCell ref="M3:M4"/>
    <mergeCell ref="A3:A4"/>
    <mergeCell ref="B3:D3"/>
    <mergeCell ref="E3:E4"/>
    <mergeCell ref="F3:G3"/>
    <mergeCell ref="H3:H4"/>
    <mergeCell ref="I3:I4"/>
  </mergeCells>
  <phoneticPr fontId="14"/>
  <pageMargins left="0.7" right="0.7" top="0.75" bottom="0.75" header="0.3" footer="0.3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61 コミュニティバスの利用状況</vt:lpstr>
      <vt:lpstr>62 デマンドタクシーの利用状況</vt:lpstr>
      <vt:lpstr>63あいの風とやま鉄道の利用状況</vt:lpstr>
      <vt:lpstr>64万葉線の利用状況</vt:lpstr>
      <vt:lpstr>65フェリーボートの利用状況①</vt:lpstr>
      <vt:lpstr>65フェリーボートの利用状況②</vt:lpstr>
      <vt:lpstr>65フェリーボートの利用状況③</vt:lpstr>
      <vt:lpstr>66　車種別自動車保有台数の推移</vt:lpstr>
      <vt:lpstr>'61 コミュニティバスの利用状況'!Print_Area</vt:lpstr>
      <vt:lpstr>'63あいの風とやま鉄道の利用状況'!Print_Area</vt:lpstr>
      <vt:lpstr>'64万葉線の利用状況'!Print_Area</vt:lpstr>
      <vt:lpstr>'65フェリーボートの利用状況①'!Print_Area</vt:lpstr>
      <vt:lpstr>'65フェリーボートの利用状況②'!Print_Area</vt:lpstr>
      <vt:lpstr>'66　車種別自動車保有台数の推移'!Print_Area</vt:lpstr>
      <vt:lpstr>'61 コミュニティバスの利用状況'!Print_Titles</vt:lpstr>
    </vt:vector>
  </TitlesOfParts>
  <Company>射水市役所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磯部 博貴</dc:creator>
  <cp:lastModifiedBy>竹内 智哉</cp:lastModifiedBy>
  <cp:lastPrinted>2026-03-27T01:43:37Z</cp:lastPrinted>
  <dcterms:created xsi:type="dcterms:W3CDTF">2024-03-15T15:36:44Z</dcterms:created>
  <dcterms:modified xsi:type="dcterms:W3CDTF">2026-03-27T05:44:01Z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2026-02-20T01:48:06Z</vt:filetime>
  </property>
</Properties>
</file>