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X:\20110200未来創造課\008 統計調査\02市勢統計\R7年度\03合体\"/>
    </mc:Choice>
  </mc:AlternateContent>
  <xr:revisionPtr revIDLastSave="0" documentId="13_ncr:81_{E3362AA6-AA93-4473-93D8-2CFB66C4D4F0}" xr6:coauthVersionLast="36" xr6:coauthVersionMax="36" xr10:uidLastSave="{00000000-0000-0000-0000-000000000000}"/>
  <bookViews>
    <workbookView xWindow="0" yWindow="0" windowWidth="23040" windowHeight="8856" tabRatio="711" xr2:uid="{00000000-000D-0000-FFFF-FFFF00000000}"/>
  </bookViews>
  <sheets>
    <sheet name="148 一般会計予算・決算" sheetId="1" r:id="rId1"/>
    <sheet name="149 一般会計決算（目的別）" sheetId="2" r:id="rId2"/>
    <sheet name="150 特別会計予算・決算" sheetId="3" r:id="rId3"/>
    <sheet name="151 水道事業の予算・決算の推移" sheetId="4" r:id="rId4"/>
    <sheet name="152 病院事業の予算・決算の推移" sheetId="5" r:id="rId5"/>
    <sheet name="153 下水道事業の予算・決算の推移" sheetId="6" r:id="rId6"/>
    <sheet name="154 市税収納状況" sheetId="7" r:id="rId7"/>
  </sheets>
  <definedNames>
    <definedName name="_xlnm.Print_Area" localSheetId="0">'148 一般会計予算・決算'!$A$1:$H$11</definedName>
    <definedName name="_xlnm.Print_Area" localSheetId="1">'149 一般会計決算（目的別）'!$A$1:$F$28</definedName>
    <definedName name="_xlnm.Print_Area" localSheetId="2">'150 特別会計予算・決算'!$A$1:$H$29</definedName>
    <definedName name="_xlnm.Print_Area" localSheetId="3">'151 水道事業の予算・決算の推移'!$A$1:$F$15</definedName>
    <definedName name="_xlnm.Print_Area" localSheetId="4">'152 病院事業の予算・決算の推移'!$A$1:$F$15</definedName>
    <definedName name="_xlnm.Print_Area" localSheetId="5">'153 下水道事業の予算・決算の推移'!$A$1:$F$15</definedName>
    <definedName name="_xlnm.Print_Area" localSheetId="6">'154 市税収納状況'!$A$1:$H$19</definedName>
    <definedName name="Z_2596794E_00C6_4E83_A8C7_8EF495032442_.wvu.PrintArea" localSheetId="0" hidden="1">'148 一般会計予算・決算'!$A$1:$H$11</definedName>
    <definedName name="Z_2596794E_00C6_4E83_A8C7_8EF495032442_.wvu.PrintArea" localSheetId="1" hidden="1">'149 一般会計決算（目的別）'!$A$1:$F$28</definedName>
    <definedName name="Z_2596794E_00C6_4E83_A8C7_8EF495032442_.wvu.PrintArea" localSheetId="2" hidden="1">'150 特別会計予算・決算'!$A$1:$H$29</definedName>
    <definedName name="Z_2596794E_00C6_4E83_A8C7_8EF495032442_.wvu.PrintArea" localSheetId="6" hidden="1">'154 市税収納状況'!$A$1:$H$19</definedName>
    <definedName name="Z_26C407C1_7FBD_1D44_9BF1_E55ADCD94B14_.wvu.PrintArea" localSheetId="0" hidden="1">'148 一般会計予算・決算'!$A$1:$H$12</definedName>
    <definedName name="Z_26C407C1_7FBD_1D44_9BF1_E55ADCD94B14_.wvu.PrintArea" localSheetId="1" hidden="1">'149 一般会計決算（目的別）'!$A$1:$F$28</definedName>
    <definedName name="Z_26C407C1_7FBD_1D44_9BF1_E55ADCD94B14_.wvu.PrintArea" localSheetId="2" hidden="1">'150 特別会計予算・決算'!$A$2:$Q$28</definedName>
    <definedName name="Z_26C407C1_7FBD_1D44_9BF1_E55ADCD94B14_.wvu.PrintArea" localSheetId="6" hidden="1">'154 市税収納状況'!$A$1:$H$19</definedName>
    <definedName name="Z_71CE8CFD_95C3_4A69_B283_795F331505B2_.wvu.PrintArea" localSheetId="0" hidden="1">'148 一般会計予算・決算'!$A$1:$H$11</definedName>
    <definedName name="Z_71CE8CFD_95C3_4A69_B283_795F331505B2_.wvu.PrintArea" localSheetId="1" hidden="1">'149 一般会計決算（目的別）'!$A$1:$F$28</definedName>
    <definedName name="Z_71CE8CFD_95C3_4A69_B283_795F331505B2_.wvu.PrintArea" localSheetId="2" hidden="1">'150 特別会計予算・決算'!$A$1:$H$29</definedName>
    <definedName name="Z_71CE8CFD_95C3_4A69_B283_795F331505B2_.wvu.PrintArea" localSheetId="3" hidden="1">'151 水道事業の予算・決算の推移'!$A$1:$F$15</definedName>
    <definedName name="Z_71CE8CFD_95C3_4A69_B283_795F331505B2_.wvu.PrintArea" localSheetId="4" hidden="1">'152 病院事業の予算・決算の推移'!$A$1:$F$15</definedName>
    <definedName name="Z_71CE8CFD_95C3_4A69_B283_795F331505B2_.wvu.PrintArea" localSheetId="5" hidden="1">'153 下水道事業の予算・決算の推移'!$A$1:$F$15</definedName>
    <definedName name="Z_71CE8CFD_95C3_4A69_B283_795F331505B2_.wvu.PrintArea" localSheetId="6" hidden="1">'154 市税収納状況'!$A$1:$H$19</definedName>
    <definedName name="Z_7FC2AAB4_91BC_45DE_8F32_DB58FFBD6419_.wvu.PrintArea" localSheetId="0" hidden="1">'148 一般会計予算・決算'!$A$1:$H$12</definedName>
    <definedName name="Z_7FC2AAB4_91BC_45DE_8F32_DB58FFBD6419_.wvu.PrintArea" localSheetId="1" hidden="1">'149 一般会計決算（目的別）'!$A$1:$F$28</definedName>
    <definedName name="Z_7FC2AAB4_91BC_45DE_8F32_DB58FFBD6419_.wvu.PrintArea" localSheetId="2" hidden="1">'150 特別会計予算・決算'!$A$2:$Q$28</definedName>
    <definedName name="Z_7FC2AAB4_91BC_45DE_8F32_DB58FFBD6419_.wvu.PrintArea" localSheetId="6" hidden="1">'154 市税収納状況'!$A$1:$H$19</definedName>
    <definedName name="Z_851C4D58_CBB5_4BD4_B94C_2D21BA2430F6_.wvu.PrintArea" localSheetId="6" hidden="1">'154 市税収納状況'!$A$1:$H$19</definedName>
    <definedName name="Z_86A7AC9B_98A5_42F9_A806_FA102879A000_.wvu.PrintArea" localSheetId="6" hidden="1">'154 市税収納状況'!$A$1:$H$19</definedName>
    <definedName name="Z_88F5BBF5_54E1_4B29_B1F1_5D0205191348_.wvu.PrintArea" localSheetId="0" hidden="1">'148 一般会計予算・決算'!$A$1:$H$11</definedName>
    <definedName name="Z_88F5BBF5_54E1_4B29_B1F1_5D0205191348_.wvu.PrintArea" localSheetId="1" hidden="1">'149 一般会計決算（目的別）'!$A$1:$F$28</definedName>
    <definedName name="Z_88F5BBF5_54E1_4B29_B1F1_5D0205191348_.wvu.PrintArea" localSheetId="2" hidden="1">'150 特別会計予算・決算'!$A$1:$H$29</definedName>
    <definedName name="Z_88F5BBF5_54E1_4B29_B1F1_5D0205191348_.wvu.PrintArea" localSheetId="3" hidden="1">'151 水道事業の予算・決算の推移'!$A$1:$F$15</definedName>
    <definedName name="Z_88F5BBF5_54E1_4B29_B1F1_5D0205191348_.wvu.PrintArea" localSheetId="4" hidden="1">'152 病院事業の予算・決算の推移'!$A$1:$F$15</definedName>
    <definedName name="Z_88F5BBF5_54E1_4B29_B1F1_5D0205191348_.wvu.PrintArea" localSheetId="5" hidden="1">'153 下水道事業の予算・決算の推移'!$A$1:$F$15</definedName>
    <definedName name="Z_88F5BBF5_54E1_4B29_B1F1_5D0205191348_.wvu.PrintArea" localSheetId="6" hidden="1">'154 市税収納状況'!$A$1:$H$19</definedName>
    <definedName name="Z_A4BA2B4F_6C7F_384C_92D2_687E51D336F9_.wvu.PrintArea" localSheetId="6" hidden="1">'154 市税収納状況'!$A$1:$H$19</definedName>
    <definedName name="Z_A82005FB_006E_4B2A_8E75_B7D834F20240_.wvu.PrintArea" localSheetId="6" hidden="1">'154 市税収納状況'!$A$1:$H$19</definedName>
    <definedName name="Z_BA8ACD4D_5E36_4109_BF6A_FEBBE7E0B686_.wvu.PrintArea" localSheetId="6" hidden="1">'154 市税収納状況'!$A$1:$H$19</definedName>
    <definedName name="Z_F78B093A_6880_EE48_85E9_7A846446900F_.wvu.PrintArea" localSheetId="0" hidden="1">'148 一般会計予算・決算'!$A$1:$H$12</definedName>
    <definedName name="Z_F78B093A_6880_EE48_85E9_7A846446900F_.wvu.PrintArea" localSheetId="1" hidden="1">'149 一般会計決算（目的別）'!$A$1:$F$28</definedName>
    <definedName name="Z_F78B093A_6880_EE48_85E9_7A846446900F_.wvu.PrintArea" localSheetId="2" hidden="1">'150 特別会計予算・決算'!$A$2:$Q$28</definedName>
    <definedName name="Z_F78B093A_6880_EE48_85E9_7A846446900F_.wvu.PrintArea" localSheetId="6" hidden="1">'154 市税収納状況'!$A$1:$H$19</definedName>
  </definedNames>
  <calcPr calcId="191029"/>
  <customWorkbookViews>
    <customWorkbookView name="四柳 暢哉 - 個人用ビュー" guid="{A4BA2B4F-6C7F-384C-92D2-687E51D336F9}" mergeInterval="15" personalView="1" maximized="1" xWindow="5" yWindow="39" windowWidth="2294" windowHeight="841" activeSheetId="7" showComments="commIndAndComment"/>
    <customWorkbookView name="原 美里 - 個人用ビュー" guid="{851C4D58-CBB5-4BD4-B94C-2D21BA2430F6}" personalView="1" maximized="1" xWindow="1911" yWindow="-9" windowWidth="1938" windowHeight="1038" activeSheetId="3"/>
    <customWorkbookView name="白石 友樹 - 個人用ビュー" guid="{86A7AC9B-98A5-42F9-A806-FA102879A000}" personalView="1" maximized="1" xWindow="-9" yWindow="-9" windowWidth="1938" windowHeight="1038" activeSheetId="4"/>
    <customWorkbookView name="泉 翔太 - 個人用ビュー" guid="{BA8ACD4D-5E36-4109-BF6A-FEBBE7E0B686}" mergeInterval="15" personalView="1" maximized="1" xWindow="4" yWindow="33" windowWidth="1912" windowHeight="701" activeSheetId="5"/>
    <customWorkbookView name="橋詰 諒 - 個人用ビュー" guid="{7FC2AAB4-91BC-45DE-8F32-DB58FFBD6419}" personalView="1" xWindow="1946" yWindow="-164" windowWidth="1868" windowHeight="1385" activeSheetId="1"/>
    <customWorkbookView name="佐野 聖子 - 個人用ビュー" guid="{26C407C1-7FBD-1D44-9BF1-E55ADCD94B14}" mergeInterval="15" personalView="1" maximized="1" xWindow="4" yWindow="33" windowWidth="1912" windowHeight="701" activeSheetId="4"/>
    <customWorkbookView name="窪喜 千亜紀 - 個人用ビュー" guid="{F78B093A-6880-EE48-85E9-7A846446900F}" mergeInterval="15" personalView="1" maximized="1" xWindow="4" yWindow="33" windowWidth="1912" windowHeight="701" activeSheetId="6"/>
    <customWorkbookView name="磯部 博貴 - 個人用ビュー" guid="{2596794E-00C6-4E83-A8C7-8EF495032442}" personalView="1" maximized="1" xWindow="-8" yWindow="-8" windowWidth="1936" windowHeight="1048" activeSheetId="3" showComments="commIndAndComment"/>
    <customWorkbookView name="竹内 智哉 - 個人用ビュー" guid="{71CE8CFD-95C3-4A69-B283-795F331505B2}" personalView="1" maximized="1" xWindow="-9" yWindow="-9" windowWidth="1938" windowHeight="1038" tabRatio="711" activeSheetId="1"/>
    <customWorkbookView name="古野 敦己 - 個人用ビュー" guid="{A82005FB-006E-4B2A-8E75-B7D834F20240}" personalView="1" maximized="1" xWindow="2391" yWindow="-9" windowWidth="1618" windowHeight="1238" activeSheetId="6"/>
    <customWorkbookView name="野上 ユカ - 個人用ビュー" guid="{88F5BBF5-54E1-4B29-B1F1-5D0205191348}" mergeInterval="0" personalView="1" maximized="1" xWindow="-11" yWindow="-11" windowWidth="1942" windowHeight="1030" tabRatio="711" activeSheetId="3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7" l="1"/>
  <c r="G18" i="7"/>
  <c r="F18" i="7"/>
  <c r="E18" i="7"/>
  <c r="D18" i="7"/>
  <c r="C18" i="7"/>
  <c r="H17" i="7"/>
  <c r="H16" i="7"/>
  <c r="H15" i="7"/>
  <c r="G15" i="7"/>
  <c r="F15" i="7"/>
  <c r="E15" i="7"/>
  <c r="D15" i="7"/>
  <c r="C15" i="7"/>
  <c r="H14" i="7"/>
  <c r="H13" i="7"/>
  <c r="H12" i="7"/>
  <c r="G12" i="7"/>
  <c r="F12" i="7"/>
  <c r="E12" i="7"/>
  <c r="D12" i="7"/>
  <c r="C12" i="7"/>
  <c r="H11" i="7"/>
  <c r="H10" i="7"/>
  <c r="H9" i="7"/>
  <c r="G9" i="7"/>
  <c r="F9" i="7"/>
  <c r="E9" i="7"/>
  <c r="D9" i="7"/>
  <c r="C9" i="7"/>
  <c r="H8" i="7"/>
  <c r="H7" i="7"/>
  <c r="H6" i="7"/>
  <c r="G6" i="7"/>
  <c r="F6" i="7"/>
  <c r="E6" i="7"/>
  <c r="D6" i="7"/>
  <c r="C6" i="7"/>
  <c r="H5" i="7"/>
  <c r="H4" i="7"/>
  <c r="H28" i="3"/>
  <c r="G28" i="3"/>
  <c r="E28" i="3"/>
  <c r="H27" i="3"/>
  <c r="G27" i="3"/>
  <c r="E27" i="3"/>
  <c r="H26" i="3"/>
  <c r="G26" i="3"/>
  <c r="E26" i="3"/>
  <c r="C26" i="3"/>
  <c r="H25" i="3"/>
  <c r="G25" i="3"/>
  <c r="E25" i="3"/>
  <c r="H24" i="3"/>
  <c r="G24" i="3"/>
  <c r="E24" i="3"/>
  <c r="H19" i="3"/>
  <c r="G19" i="3"/>
  <c r="E19" i="3"/>
  <c r="H18" i="3"/>
  <c r="G18" i="3"/>
  <c r="E18" i="3"/>
  <c r="H17" i="3"/>
  <c r="G17" i="3"/>
  <c r="E17" i="3"/>
  <c r="C17" i="3"/>
  <c r="H16" i="3"/>
  <c r="G16" i="3"/>
  <c r="E16" i="3"/>
  <c r="H15" i="3"/>
  <c r="G15" i="3"/>
  <c r="E15" i="3"/>
  <c r="H10" i="3"/>
  <c r="G10" i="3"/>
  <c r="E10" i="3"/>
  <c r="H9" i="3"/>
  <c r="G9" i="3"/>
  <c r="E9" i="3"/>
  <c r="H8" i="3"/>
  <c r="G8" i="3"/>
  <c r="E8" i="3"/>
  <c r="C8" i="3"/>
  <c r="H7" i="3"/>
  <c r="G7" i="3"/>
  <c r="E7" i="3"/>
  <c r="H6" i="3"/>
  <c r="G6" i="3"/>
  <c r="E6" i="3"/>
  <c r="C27" i="2"/>
  <c r="C26" i="2"/>
  <c r="C25" i="2"/>
  <c r="C24" i="2"/>
  <c r="C23" i="2"/>
  <c r="C22" i="2"/>
  <c r="C21" i="2"/>
  <c r="C20" i="2"/>
  <c r="C19" i="2"/>
  <c r="F18" i="2"/>
  <c r="C18" i="2"/>
  <c r="F17" i="2"/>
  <c r="C17" i="2"/>
  <c r="F16" i="2"/>
  <c r="C16" i="2"/>
  <c r="F15" i="2"/>
  <c r="C15" i="2"/>
  <c r="F14" i="2"/>
  <c r="C14" i="2"/>
  <c r="F13" i="2"/>
  <c r="C13" i="2"/>
  <c r="F12" i="2"/>
  <c r="C12" i="2"/>
  <c r="F11" i="2"/>
  <c r="C11" i="2"/>
  <c r="F10" i="2"/>
  <c r="C10" i="2"/>
  <c r="F9" i="2"/>
  <c r="C9" i="2"/>
  <c r="F8" i="2"/>
  <c r="C8" i="2"/>
  <c r="F7" i="2"/>
  <c r="C7" i="2"/>
  <c r="F6" i="2"/>
  <c r="C6" i="2"/>
  <c r="F5" i="2"/>
  <c r="E5" i="2"/>
  <c r="C5" i="2"/>
  <c r="B5" i="2"/>
  <c r="H10" i="1"/>
  <c r="G10" i="1"/>
  <c r="E10" i="1"/>
  <c r="H9" i="1"/>
  <c r="G9" i="1"/>
  <c r="E9" i="1"/>
  <c r="H8" i="1"/>
  <c r="G8" i="1"/>
  <c r="E8" i="1"/>
  <c r="C8" i="1"/>
  <c r="H7" i="1"/>
  <c r="G7" i="1"/>
  <c r="E7" i="1"/>
  <c r="H6" i="1"/>
  <c r="G6" i="1"/>
  <c r="E6" i="1"/>
  <c r="C6" i="1"/>
</calcChain>
</file>

<file path=xl/sharedStrings.xml><?xml version="1.0" encoding="utf-8"?>
<sst xmlns="http://schemas.openxmlformats.org/spreadsheetml/2006/main" count="229" uniqueCount="103">
  <si>
    <t>令和２年度</t>
    <rPh sb="0" eb="2">
      <t>レイワ</t>
    </rPh>
    <phoneticPr fontId="1"/>
  </si>
  <si>
    <t xml:space="preserve"> 農林水産業費</t>
  </si>
  <si>
    <t>決 算 額</t>
  </si>
  <si>
    <t>資料：財政課</t>
  </si>
  <si>
    <t>令和３年度</t>
    <rPh sb="0" eb="2">
      <t>レイワ</t>
    </rPh>
    <phoneticPr fontId="1"/>
  </si>
  <si>
    <t>金 額</t>
  </si>
  <si>
    <t>予 算 額</t>
  </si>
  <si>
    <t>注）当初予算以外は、繰越分を含む。</t>
  </si>
  <si>
    <t xml:space="preserve"> 法人事業税交付金</t>
    <rPh sb="1" eb="3">
      <t>ホウジン</t>
    </rPh>
    <rPh sb="3" eb="6">
      <t>ジギョウゼイ</t>
    </rPh>
    <rPh sb="6" eb="9">
      <t>コウフキン</t>
    </rPh>
    <phoneticPr fontId="1"/>
  </si>
  <si>
    <t xml:space="preserve"> 民生費</t>
  </si>
  <si>
    <t>令和４年度</t>
    <rPh sb="0" eb="2">
      <t>レイワ</t>
    </rPh>
    <phoneticPr fontId="1"/>
  </si>
  <si>
    <t xml:space="preserve"> 市税</t>
  </si>
  <si>
    <t>対最終予算比</t>
  </si>
  <si>
    <t>款  別</t>
  </si>
  <si>
    <t>差引残額</t>
  </si>
  <si>
    <t>総  額</t>
  </si>
  <si>
    <t>歳 出</t>
  </si>
  <si>
    <t xml:space="preserve"> 衛生費</t>
  </si>
  <si>
    <t xml:space="preserve"> 市債</t>
  </si>
  <si>
    <t>歳 入</t>
  </si>
  <si>
    <t>歳  出</t>
  </si>
  <si>
    <t>最 終</t>
  </si>
  <si>
    <t>当 初</t>
  </si>
  <si>
    <t xml:space="preserve"> 株式等譲渡所得割交付金</t>
  </si>
  <si>
    <t>区  分</t>
  </si>
  <si>
    <t>(単位：千円、％)</t>
  </si>
  <si>
    <r>
      <t>148</t>
    </r>
    <r>
      <rPr>
        <b/>
        <sz val="14"/>
        <rFont val="ＭＳ 明朝"/>
        <family val="1"/>
        <charset val="128"/>
      </rPr>
      <t>　一般会計予算・決算の推移</t>
    </r>
  </si>
  <si>
    <t>歳  入</t>
  </si>
  <si>
    <t xml:space="preserve"> 使用料及び手数料</t>
  </si>
  <si>
    <t xml:space="preserve"> 総務費</t>
  </si>
  <si>
    <t>資料：財政課</t>
    <rPh sb="0" eb="2">
      <t>シリョウ</t>
    </rPh>
    <rPh sb="3" eb="5">
      <t>ザイセイ</t>
    </rPh>
    <rPh sb="5" eb="6">
      <t>カ</t>
    </rPh>
    <phoneticPr fontId="1"/>
  </si>
  <si>
    <t xml:space="preserve"> 地方特例交付金</t>
  </si>
  <si>
    <t xml:space="preserve"> 諸収入</t>
  </si>
  <si>
    <t xml:space="preserve"> 繰越金</t>
  </si>
  <si>
    <t xml:space="preserve"> 繰入金</t>
  </si>
  <si>
    <t>資料：市民病院</t>
  </si>
  <si>
    <t xml:space="preserve"> 寄附金</t>
  </si>
  <si>
    <t>構 成 比</t>
  </si>
  <si>
    <t xml:space="preserve"> 財産収入</t>
  </si>
  <si>
    <t xml:space="preserve"> 県支出金</t>
  </si>
  <si>
    <t xml:space="preserve"> 消防費</t>
  </si>
  <si>
    <t xml:space="preserve"> 地方交付税</t>
  </si>
  <si>
    <t xml:space="preserve"> 国庫支出金</t>
  </si>
  <si>
    <t xml:space="preserve"> 予備費</t>
  </si>
  <si>
    <t xml:space="preserve"> 利子割交付金</t>
  </si>
  <si>
    <t xml:space="preserve"> 分担金及び負担金</t>
  </si>
  <si>
    <t xml:space="preserve"> 商工費</t>
  </si>
  <si>
    <t xml:space="preserve"> 公債費</t>
  </si>
  <si>
    <t xml:space="preserve"> 交通安全対策特別交付金</t>
  </si>
  <si>
    <t xml:space="preserve"> 災害復旧費</t>
  </si>
  <si>
    <t xml:space="preserve"> 教育費</t>
  </si>
  <si>
    <t xml:space="preserve"> 環境性能割交付金</t>
    <rPh sb="1" eb="3">
      <t>カンキョウ</t>
    </rPh>
    <rPh sb="3" eb="5">
      <t>セイノウ</t>
    </rPh>
    <rPh sb="5" eb="6">
      <t>ワリ</t>
    </rPh>
    <rPh sb="6" eb="9">
      <t>コウフキン</t>
    </rPh>
    <phoneticPr fontId="1"/>
  </si>
  <si>
    <t xml:space="preserve"> 土木費</t>
  </si>
  <si>
    <t xml:space="preserve"> ゴルフ場利用税交付金</t>
  </si>
  <si>
    <t xml:space="preserve"> 地方消費税交付金</t>
  </si>
  <si>
    <t xml:space="preserve"> 労働費</t>
  </si>
  <si>
    <t xml:space="preserve"> 議会費</t>
  </si>
  <si>
    <t>軽自動車税</t>
  </si>
  <si>
    <t xml:space="preserve"> 配当割交付金</t>
  </si>
  <si>
    <t xml:space="preserve"> 地方譲与税</t>
  </si>
  <si>
    <t>(単位：千円、％)</t>
    <rPh sb="1" eb="3">
      <t>タンイ</t>
    </rPh>
    <rPh sb="4" eb="6">
      <t>センエン</t>
    </rPh>
    <phoneticPr fontId="1"/>
  </si>
  <si>
    <t>注）当初予算以外は、繰越分を含む。</t>
    <rPh sb="2" eb="4">
      <t>トウショ</t>
    </rPh>
    <rPh sb="4" eb="6">
      <t>ヨサン</t>
    </rPh>
    <rPh sb="6" eb="8">
      <t>イガイ</t>
    </rPh>
    <rPh sb="10" eb="12">
      <t>クリコシ</t>
    </rPh>
    <rPh sb="12" eb="13">
      <t>ブン</t>
    </rPh>
    <rPh sb="14" eb="15">
      <t>フク</t>
    </rPh>
    <phoneticPr fontId="1"/>
  </si>
  <si>
    <t>令和４年度</t>
    <rPh sb="0" eb="2">
      <t>レイワ</t>
    </rPh>
    <rPh sb="3" eb="5">
      <t>ネンド</t>
    </rPh>
    <phoneticPr fontId="1"/>
  </si>
  <si>
    <t>令和３年度</t>
    <rPh sb="0" eb="2">
      <t>レイワ</t>
    </rPh>
    <rPh sb="3" eb="5">
      <t>ネンド</t>
    </rPh>
    <phoneticPr fontId="1"/>
  </si>
  <si>
    <t>令和２年度</t>
    <rPh sb="0" eb="2">
      <t>レイワ</t>
    </rPh>
    <rPh sb="3" eb="5">
      <t>ネンド</t>
    </rPh>
    <phoneticPr fontId="1"/>
  </si>
  <si>
    <t>差 引</t>
  </si>
  <si>
    <t>対最終
予算比</t>
  </si>
  <si>
    <t>決算額</t>
  </si>
  <si>
    <t>予算額</t>
  </si>
  <si>
    <t>後期高齢者医療事業</t>
    <rPh sb="0" eb="1">
      <t>アト</t>
    </rPh>
    <rPh sb="1" eb="2">
      <t>キ</t>
    </rPh>
    <rPh sb="2" eb="3">
      <t>タカ</t>
    </rPh>
    <rPh sb="3" eb="4">
      <t>ヨワイ</t>
    </rPh>
    <rPh sb="4" eb="5">
      <t>シャ</t>
    </rPh>
    <phoneticPr fontId="1"/>
  </si>
  <si>
    <t>区 分</t>
  </si>
  <si>
    <t>国民健康保険事業</t>
  </si>
  <si>
    <t>資料：上下水道業務課</t>
  </si>
  <si>
    <t>注）予算額は、当初予算額</t>
  </si>
  <si>
    <t>資本的支出</t>
  </si>
  <si>
    <t>事業費用</t>
  </si>
  <si>
    <t>資本的収入</t>
  </si>
  <si>
    <t>事業収益</t>
  </si>
  <si>
    <t>支 出</t>
  </si>
  <si>
    <t>収 入</t>
  </si>
  <si>
    <t>(単位：千円)</t>
  </si>
  <si>
    <r>
      <t>151</t>
    </r>
    <r>
      <rPr>
        <b/>
        <sz val="14"/>
        <rFont val="ＭＳ 明朝"/>
        <family val="1"/>
        <charset val="128"/>
      </rPr>
      <t>　水道事業の予算・決算の推移</t>
    </r>
  </si>
  <si>
    <t>注)予算額は、当初予算額</t>
  </si>
  <si>
    <r>
      <rPr>
        <b/>
        <sz val="16"/>
        <rFont val="Century"/>
      </rPr>
      <t>154</t>
    </r>
    <r>
      <rPr>
        <b/>
        <sz val="16"/>
        <rFont val="ＭＳ 明朝"/>
        <family val="1"/>
        <charset val="128"/>
      </rPr>
      <t>　市税の収納状況</t>
    </r>
  </si>
  <si>
    <r>
      <t>152</t>
    </r>
    <r>
      <rPr>
        <b/>
        <sz val="14"/>
        <rFont val="ＭＳ 明朝"/>
        <family val="1"/>
        <charset val="128"/>
      </rPr>
      <t>　病院事業の予算・決算の推移</t>
    </r>
  </si>
  <si>
    <r>
      <t>153</t>
    </r>
    <r>
      <rPr>
        <b/>
        <sz val="14"/>
        <rFont val="ＭＳ 明朝"/>
        <family val="1"/>
        <charset val="128"/>
      </rPr>
      <t>　下水道事業の予算・決算の推移</t>
    </r>
  </si>
  <si>
    <t>資料：収納対策課</t>
    <rPh sb="3" eb="5">
      <t>シュウノウ</t>
    </rPh>
    <rPh sb="5" eb="7">
      <t>タイサク</t>
    </rPh>
    <phoneticPr fontId="1"/>
  </si>
  <si>
    <t>収納率</t>
  </si>
  <si>
    <t>収納額</t>
  </si>
  <si>
    <t>調定額</t>
  </si>
  <si>
    <t>総 額</t>
  </si>
  <si>
    <t>入湯税</t>
  </si>
  <si>
    <t>市たばこ税</t>
  </si>
  <si>
    <t>固定資産税</t>
  </si>
  <si>
    <t>市民税</t>
  </si>
  <si>
    <t>区   分</t>
  </si>
  <si>
    <t>令和５年度</t>
    <rPh sb="0" eb="2">
      <t>レイワ</t>
    </rPh>
    <phoneticPr fontId="1"/>
  </si>
  <si>
    <t>介護保険事業</t>
  </si>
  <si>
    <t>令和５年度</t>
    <rPh sb="0" eb="2">
      <t>レイワ</t>
    </rPh>
    <rPh sb="3" eb="5">
      <t>ネンド</t>
    </rPh>
    <phoneticPr fontId="1"/>
  </si>
  <si>
    <r>
      <t>150</t>
    </r>
    <r>
      <rPr>
        <b/>
        <sz val="14"/>
        <rFont val="ＭＳ 明朝"/>
        <family val="1"/>
        <charset val="128"/>
      </rPr>
      <t>　特別会計予算・決算の推移</t>
    </r>
    <rPh sb="4" eb="8">
      <t>トクベツカイケイ</t>
    </rPh>
    <rPh sb="8" eb="10">
      <t>ヨサン</t>
    </rPh>
    <rPh sb="11" eb="13">
      <t>ケッサン</t>
    </rPh>
    <rPh sb="14" eb="16">
      <t>スイイ</t>
    </rPh>
    <phoneticPr fontId="1"/>
  </si>
  <si>
    <t>令和６年度</t>
    <rPh sb="0" eb="2">
      <t>レイワ</t>
    </rPh>
    <phoneticPr fontId="1"/>
  </si>
  <si>
    <t>令和６年度</t>
    <rPh sb="0" eb="2">
      <t>レイワ</t>
    </rPh>
    <rPh sb="3" eb="5">
      <t>ネンド</t>
    </rPh>
    <phoneticPr fontId="1"/>
  </si>
  <si>
    <r>
      <t>149</t>
    </r>
    <r>
      <rPr>
        <b/>
        <sz val="14"/>
        <rFont val="ＭＳ 明朝"/>
        <family val="1"/>
        <charset val="128"/>
      </rPr>
      <t>　一般会計決算額（令和6年度目的別内訳）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</si>
</sst>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76" formatCode="#,##0,"/>
    <numFmt numFmtId="177" formatCode="#,##0.0_ "/>
    <numFmt numFmtId="178" formatCode="#,##0_);[Red]\(#,##0\)"/>
    <numFmt numFmtId="179" formatCode="0.0_ "/>
    <numFmt numFmtId="180" formatCode="#,##0.0;[Red]\-#,##0.0"/>
    <numFmt numFmtId="181" formatCode="#,##0.0_);[Red]\(#,##0.0\)"/>
    <numFmt numFmtId="182" formatCode="#,##0;&quot;△ &quot;#,##0"/>
    <numFmt numFmtId="183" formatCode="#,##0.0"/>
    <numFmt numFmtId="184" formatCode="#,##0;&quot;▲ &quot;#,##0"/>
    <numFmt numFmtId="185" formatCode="#,##0.000,"/>
    <numFmt numFmtId="186" formatCode="#,##0_ "/>
  </numFmts>
  <fonts count="11" x14ac:knownFonts="1">
    <font>
      <sz val="11"/>
      <name val="ＭＳ ゴシック"/>
      <family val="3"/>
    </font>
    <font>
      <sz val="6"/>
      <name val="ＭＳ ゴシック"/>
      <family val="3"/>
    </font>
    <font>
      <sz val="9"/>
      <name val="ＭＳ ゴシック"/>
      <family val="3"/>
    </font>
    <font>
      <sz val="10"/>
      <name val="ＭＳ ゴシック"/>
      <family val="3"/>
    </font>
    <font>
      <b/>
      <sz val="14"/>
      <name val="Century"/>
      <family val="1"/>
    </font>
    <font>
      <sz val="11"/>
      <name val="ＭＳ ゴシック"/>
      <family val="3"/>
    </font>
    <font>
      <sz val="10"/>
      <color theme="1"/>
      <name val="ＭＳ ゴシック"/>
      <family val="3"/>
    </font>
    <font>
      <b/>
      <sz val="16"/>
      <name val="Century"/>
      <family val="1"/>
    </font>
    <font>
      <b/>
      <sz val="14"/>
      <name val="ＭＳ 明朝"/>
      <family val="1"/>
      <charset val="128"/>
    </font>
    <font>
      <b/>
      <sz val="16"/>
      <name val="Century"/>
    </font>
    <font>
      <b/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106">
    <xf numFmtId="0" fontId="0" fillId="0" borderId="0" xfId="0">
      <alignment vertical="center"/>
    </xf>
    <xf numFmtId="0" fontId="2" fillId="0" borderId="0" xfId="0" applyNumberFormat="1" applyFont="1">
      <alignment vertical="center"/>
    </xf>
    <xf numFmtId="0" fontId="2" fillId="0" borderId="0" xfId="0" applyNumberFormat="1" applyFont="1" applyAlignment="1">
      <alignment horizontal="center" vertical="center"/>
    </xf>
    <xf numFmtId="0" fontId="3" fillId="0" borderId="0" xfId="0" applyNumberFormat="1" applyFont="1">
      <alignment vertical="center"/>
    </xf>
    <xf numFmtId="0" fontId="3" fillId="0" borderId="0" xfId="0" applyNumberFormat="1" applyFont="1" applyAlignment="1">
      <alignment horizontal="center" vertical="center"/>
    </xf>
    <xf numFmtId="0" fontId="4" fillId="0" borderId="0" xfId="0" applyFont="1">
      <alignment vertical="center"/>
    </xf>
    <xf numFmtId="0" fontId="2" fillId="0" borderId="1" xfId="0" applyNumberFormat="1" applyFont="1" applyBorder="1" applyAlignment="1">
      <alignment horizontal="center" vertical="center"/>
    </xf>
    <xf numFmtId="176" fontId="2" fillId="0" borderId="1" xfId="1" applyNumberFormat="1" applyFont="1" applyFill="1" applyBorder="1" applyAlignment="1">
      <alignment horizontal="right" vertical="center"/>
    </xf>
    <xf numFmtId="177" fontId="2" fillId="0" borderId="1" xfId="0" applyNumberFormat="1" applyFont="1" applyFill="1" applyBorder="1" applyAlignment="1">
      <alignment horizontal="right" vertical="center"/>
    </xf>
    <xf numFmtId="0" fontId="2" fillId="0" borderId="0" xfId="0" applyNumberFormat="1" applyFont="1" applyAlignment="1">
      <alignment horizontal="right" vertical="center"/>
    </xf>
    <xf numFmtId="38" fontId="3" fillId="0" borderId="0" xfId="0" applyNumberFormat="1" applyFont="1">
      <alignment vertical="center"/>
    </xf>
    <xf numFmtId="178" fontId="2" fillId="0" borderId="0" xfId="0" applyNumberFormat="1" applyFont="1" applyFill="1" applyAlignment="1">
      <alignment horizontal="right" vertical="center" indent="1"/>
    </xf>
    <xf numFmtId="179" fontId="2" fillId="0" borderId="0" xfId="0" applyNumberFormat="1" applyFont="1" applyFill="1">
      <alignment vertical="center"/>
    </xf>
    <xf numFmtId="0" fontId="2" fillId="0" borderId="0" xfId="0" applyNumberFormat="1" applyFont="1" applyBorder="1">
      <alignment vertical="center"/>
    </xf>
    <xf numFmtId="0" fontId="3" fillId="0" borderId="1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left" vertical="center"/>
    </xf>
    <xf numFmtId="0" fontId="2" fillId="0" borderId="3" xfId="0" applyNumberFormat="1" applyFont="1" applyBorder="1" applyAlignment="1">
      <alignment horizontal="left" vertical="center"/>
    </xf>
    <xf numFmtId="0" fontId="2" fillId="0" borderId="4" xfId="0" applyNumberFormat="1" applyFont="1" applyBorder="1" applyAlignment="1">
      <alignment horizontal="left" vertical="center"/>
    </xf>
    <xf numFmtId="0" fontId="2" fillId="0" borderId="0" xfId="0" applyNumberFormat="1" applyFont="1" applyBorder="1" applyAlignment="1">
      <alignment horizontal="distributed" vertical="center"/>
    </xf>
    <xf numFmtId="178" fontId="2" fillId="0" borderId="0" xfId="0" applyNumberFormat="1" applyFont="1" applyFill="1" applyBorder="1" applyAlignment="1">
      <alignment horizontal="right" vertical="center" indent="1"/>
    </xf>
    <xf numFmtId="178" fontId="2" fillId="0" borderId="1" xfId="0" applyNumberFormat="1" applyFont="1" applyFill="1" applyBorder="1" applyAlignment="1">
      <alignment horizontal="center" vertical="center"/>
    </xf>
    <xf numFmtId="176" fontId="2" fillId="0" borderId="4" xfId="1" applyNumberFormat="1" applyFont="1" applyFill="1" applyBorder="1" applyAlignment="1">
      <alignment horizontal="right" vertical="center"/>
    </xf>
    <xf numFmtId="176" fontId="2" fillId="0" borderId="5" xfId="1" applyNumberFormat="1" applyFont="1" applyFill="1" applyBorder="1" applyAlignment="1">
      <alignment horizontal="right" vertical="center"/>
    </xf>
    <xf numFmtId="176" fontId="2" fillId="0" borderId="3" xfId="1" applyNumberFormat="1" applyFont="1" applyFill="1" applyBorder="1" applyAlignment="1">
      <alignment horizontal="right" vertical="center"/>
    </xf>
    <xf numFmtId="176" fontId="2" fillId="0" borderId="6" xfId="1" applyNumberFormat="1" applyFont="1" applyFill="1" applyBorder="1" applyAlignment="1">
      <alignment horizontal="right" vertical="center"/>
    </xf>
    <xf numFmtId="179" fontId="2" fillId="0" borderId="0" xfId="0" applyNumberFormat="1" applyFont="1" applyFill="1" applyBorder="1">
      <alignment vertical="center"/>
    </xf>
    <xf numFmtId="179" fontId="2" fillId="0" borderId="1" xfId="0" applyNumberFormat="1" applyFont="1" applyFill="1" applyBorder="1" applyAlignment="1">
      <alignment horizontal="center" vertical="center"/>
    </xf>
    <xf numFmtId="179" fontId="2" fillId="0" borderId="3" xfId="1" applyNumberFormat="1" applyFont="1" applyFill="1" applyBorder="1" applyAlignment="1">
      <alignment horizontal="right" vertical="center"/>
    </xf>
    <xf numFmtId="179" fontId="2" fillId="0" borderId="2" xfId="1" applyNumberFormat="1" applyFont="1" applyFill="1" applyBorder="1" applyAlignment="1">
      <alignment horizontal="right" vertical="center"/>
    </xf>
    <xf numFmtId="179" fontId="2" fillId="0" borderId="4" xfId="1" applyNumberFormat="1" applyFont="1" applyFill="1" applyBorder="1" applyAlignment="1">
      <alignment horizontal="right" vertical="center"/>
    </xf>
    <xf numFmtId="0" fontId="2" fillId="0" borderId="7" xfId="0" applyNumberFormat="1" applyFont="1" applyFill="1" applyBorder="1" applyAlignment="1">
      <alignment horizontal="left" vertical="center"/>
    </xf>
    <xf numFmtId="0" fontId="2" fillId="0" borderId="8" xfId="0" applyNumberFormat="1" applyFont="1" applyFill="1" applyBorder="1" applyAlignment="1">
      <alignment horizontal="left" vertical="center"/>
    </xf>
    <xf numFmtId="0" fontId="2" fillId="0" borderId="9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center" vertical="center"/>
    </xf>
    <xf numFmtId="176" fontId="2" fillId="0" borderId="2" xfId="1" applyNumberFormat="1" applyFont="1" applyFill="1" applyBorder="1" applyAlignment="1">
      <alignment horizontal="right" vertical="center"/>
    </xf>
    <xf numFmtId="178" fontId="2" fillId="0" borderId="0" xfId="0" applyNumberFormat="1" applyFont="1" applyFill="1" applyBorder="1" applyAlignment="1">
      <alignment horizontal="center" vertical="center"/>
    </xf>
    <xf numFmtId="180" fontId="2" fillId="0" borderId="0" xfId="0" applyNumberFormat="1" applyFont="1" applyFill="1" applyBorder="1">
      <alignment vertical="center"/>
    </xf>
    <xf numFmtId="0" fontId="2" fillId="0" borderId="0" xfId="0" applyNumberFormat="1" applyFont="1" applyFill="1" applyBorder="1" applyAlignment="1">
      <alignment horizontal="right" vertic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81" fontId="2" fillId="0" borderId="0" xfId="0" applyNumberFormat="1" applyFont="1" applyAlignment="1">
      <alignment horizontal="right" vertical="center"/>
    </xf>
    <xf numFmtId="0" fontId="3" fillId="0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left" vertical="center"/>
    </xf>
    <xf numFmtId="178" fontId="3" fillId="0" borderId="0" xfId="0" applyNumberFormat="1" applyFont="1" applyAlignment="1">
      <alignment horizontal="right" vertical="center"/>
    </xf>
    <xf numFmtId="178" fontId="3" fillId="0" borderId="1" xfId="0" applyNumberFormat="1" applyFont="1" applyFill="1" applyBorder="1" applyAlignment="1">
      <alignment horizontal="center" vertical="center"/>
    </xf>
    <xf numFmtId="176" fontId="3" fillId="0" borderId="4" xfId="1" applyNumberFormat="1" applyFont="1" applyFill="1" applyBorder="1" applyAlignment="1">
      <alignment horizontal="right" vertical="center"/>
    </xf>
    <xf numFmtId="176" fontId="3" fillId="0" borderId="1" xfId="1" applyNumberFormat="1" applyFont="1" applyFill="1" applyBorder="1" applyAlignment="1">
      <alignment horizontal="right" vertical="center"/>
    </xf>
    <xf numFmtId="176" fontId="3" fillId="0" borderId="0" xfId="1" applyNumberFormat="1" applyFont="1" applyFill="1" applyBorder="1" applyAlignment="1">
      <alignment horizontal="right" vertical="center"/>
    </xf>
    <xf numFmtId="182" fontId="3" fillId="0" borderId="4" xfId="1" applyNumberFormat="1" applyFont="1" applyFill="1" applyBorder="1" applyAlignment="1">
      <alignment horizontal="right" vertical="center"/>
    </xf>
    <xf numFmtId="176" fontId="3" fillId="0" borderId="3" xfId="1" applyNumberFormat="1" applyFont="1" applyFill="1" applyBorder="1" applyAlignment="1">
      <alignment horizontal="right" vertical="center"/>
    </xf>
    <xf numFmtId="181" fontId="3" fillId="0" borderId="0" xfId="0" applyNumberFormat="1" applyFont="1" applyAlignment="1">
      <alignment horizontal="right" vertical="center"/>
    </xf>
    <xf numFmtId="181" fontId="3" fillId="0" borderId="1" xfId="0" applyNumberFormat="1" applyFont="1" applyFill="1" applyBorder="1" applyAlignment="1">
      <alignment horizontal="center" vertical="center" wrapText="1"/>
    </xf>
    <xf numFmtId="183" fontId="3" fillId="0" borderId="1" xfId="0" applyNumberFormat="1" applyFont="1" applyFill="1" applyBorder="1" applyAlignment="1">
      <alignment horizontal="right" vertical="center"/>
    </xf>
    <xf numFmtId="183" fontId="3" fillId="0" borderId="0" xfId="0" applyNumberFormat="1" applyFont="1" applyFill="1" applyBorder="1" applyAlignment="1">
      <alignment horizontal="right" vertical="center"/>
    </xf>
    <xf numFmtId="183" fontId="3" fillId="0" borderId="2" xfId="0" applyNumberFormat="1" applyFont="1" applyFill="1" applyBorder="1" applyAlignment="1">
      <alignment horizontal="right" vertical="center"/>
    </xf>
    <xf numFmtId="0" fontId="3" fillId="0" borderId="0" xfId="0" applyNumberFormat="1" applyFont="1" applyAlignment="1">
      <alignment horizontal="right" vertical="center"/>
    </xf>
    <xf numFmtId="178" fontId="3" fillId="0" borderId="0" xfId="0" applyNumberFormat="1" applyFont="1" applyFill="1" applyBorder="1" applyAlignment="1">
      <alignment horizontal="right" vertical="top"/>
    </xf>
    <xf numFmtId="178" fontId="3" fillId="0" borderId="0" xfId="0" applyNumberFormat="1" applyFont="1" applyFill="1" applyAlignment="1">
      <alignment horizontal="left" vertical="center"/>
    </xf>
    <xf numFmtId="178" fontId="3" fillId="0" borderId="0" xfId="0" applyNumberFormat="1" applyFont="1" applyFill="1" applyBorder="1" applyAlignment="1">
      <alignment horizontal="right" vertical="center"/>
    </xf>
    <xf numFmtId="0" fontId="3" fillId="0" borderId="0" xfId="0" applyNumberFormat="1" applyFont="1" applyFill="1" applyBorder="1" applyAlignment="1">
      <alignment vertical="center"/>
    </xf>
    <xf numFmtId="178" fontId="3" fillId="0" borderId="0" xfId="0" applyNumberFormat="1" applyFont="1" applyFill="1" applyBorder="1" applyAlignment="1">
      <alignment horizontal="center" vertical="center"/>
    </xf>
    <xf numFmtId="38" fontId="3" fillId="0" borderId="0" xfId="1" applyFont="1" applyBorder="1" applyAlignment="1">
      <alignment horizontal="right" vertical="center"/>
    </xf>
    <xf numFmtId="178" fontId="3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left" vertical="center"/>
    </xf>
    <xf numFmtId="178" fontId="3" fillId="0" borderId="0" xfId="0" applyNumberFormat="1" applyFont="1" applyFill="1">
      <alignment vertical="center"/>
    </xf>
    <xf numFmtId="181" fontId="3" fillId="0" borderId="0" xfId="0" applyNumberFormat="1" applyFont="1" applyFill="1">
      <alignment vertical="center"/>
    </xf>
    <xf numFmtId="178" fontId="2" fillId="0" borderId="0" xfId="0" applyNumberFormat="1" applyFont="1" applyAlignment="1">
      <alignment horizontal="center" vertical="center"/>
    </xf>
    <xf numFmtId="0" fontId="3" fillId="0" borderId="0" xfId="0" applyNumberFormat="1" applyFont="1" applyBorder="1">
      <alignment vertical="center"/>
    </xf>
    <xf numFmtId="0" fontId="2" fillId="0" borderId="0" xfId="0" applyNumberFormat="1" applyFont="1" applyBorder="1" applyAlignment="1">
      <alignment horizontal="left" vertical="center"/>
    </xf>
    <xf numFmtId="176" fontId="6" fillId="0" borderId="1" xfId="1" applyNumberFormat="1" applyFont="1" applyBorder="1" applyAlignment="1">
      <alignment horizontal="right" vertical="center"/>
    </xf>
    <xf numFmtId="184" fontId="6" fillId="0" borderId="1" xfId="1" applyNumberFormat="1" applyFont="1" applyBorder="1" applyAlignment="1">
      <alignment horizontal="right" vertical="center"/>
    </xf>
    <xf numFmtId="181" fontId="3" fillId="0" borderId="0" xfId="0" applyNumberFormat="1" applyFont="1" applyBorder="1" applyAlignment="1">
      <alignment horizontal="right" vertical="center"/>
    </xf>
    <xf numFmtId="178" fontId="2" fillId="0" borderId="0" xfId="0" applyNumberFormat="1" applyFont="1" applyBorder="1" applyAlignment="1">
      <alignment horizontal="right" vertical="center"/>
    </xf>
    <xf numFmtId="178" fontId="3" fillId="0" borderId="0" xfId="0" applyNumberFormat="1" applyFont="1" applyBorder="1" applyAlignment="1">
      <alignment vertical="center"/>
    </xf>
    <xf numFmtId="181" fontId="2" fillId="0" borderId="0" xfId="0" applyNumberFormat="1" applyFont="1" applyBorder="1" applyAlignment="1">
      <alignment horizontal="center" vertical="center"/>
    </xf>
    <xf numFmtId="178" fontId="3" fillId="0" borderId="0" xfId="0" applyNumberFormat="1" applyFont="1" applyBorder="1" applyAlignment="1">
      <alignment horizontal="left" vertical="center"/>
    </xf>
    <xf numFmtId="178" fontId="2" fillId="0" borderId="0" xfId="0" applyNumberFormat="1" applyFont="1" applyBorder="1" applyAlignment="1">
      <alignment horizontal="left" vertical="center"/>
    </xf>
    <xf numFmtId="178" fontId="2" fillId="0" borderId="0" xfId="0" applyNumberFormat="1" applyFont="1" applyBorder="1" applyAlignment="1">
      <alignment vertical="center"/>
    </xf>
    <xf numFmtId="0" fontId="2" fillId="0" borderId="0" xfId="0" applyNumberFormat="1" applyFont="1" applyBorder="1" applyAlignment="1">
      <alignment vertical="center"/>
    </xf>
    <xf numFmtId="38" fontId="3" fillId="0" borderId="1" xfId="1" applyFont="1" applyFill="1" applyBorder="1" applyAlignment="1">
      <alignment horizontal="right" vertical="center"/>
    </xf>
    <xf numFmtId="185" fontId="3" fillId="0" borderId="1" xfId="1" applyNumberFormat="1" applyFont="1" applyFill="1" applyBorder="1" applyAlignment="1">
      <alignment horizontal="right" vertical="center"/>
    </xf>
    <xf numFmtId="181" fontId="2" fillId="0" borderId="0" xfId="0" applyNumberFormat="1" applyFont="1" applyFill="1" applyBorder="1" applyAlignment="1">
      <alignment horizontal="right" vertical="center"/>
    </xf>
    <xf numFmtId="186" fontId="2" fillId="0" borderId="0" xfId="0" applyNumberFormat="1" applyFont="1" applyAlignment="1">
      <alignment vertical="center" shrinkToFit="1"/>
    </xf>
    <xf numFmtId="0" fontId="2" fillId="0" borderId="0" xfId="0" applyNumberFormat="1" applyFont="1" applyAlignment="1">
      <alignment vertical="center" shrinkToFit="1"/>
    </xf>
    <xf numFmtId="0" fontId="7" fillId="0" borderId="0" xfId="0" applyFont="1">
      <alignment vertical="center"/>
    </xf>
    <xf numFmtId="186" fontId="2" fillId="0" borderId="0" xfId="0" applyNumberFormat="1" applyFont="1" applyAlignment="1">
      <alignment horizontal="center" vertical="center" shrinkToFit="1"/>
    </xf>
    <xf numFmtId="179" fontId="3" fillId="0" borderId="1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 shrinkToFit="1"/>
    </xf>
    <xf numFmtId="38" fontId="3" fillId="0" borderId="4" xfId="1" applyNumberFormat="1" applyFont="1" applyFill="1" applyBorder="1" applyAlignment="1">
      <alignment vertical="center" shrinkToFit="1"/>
    </xf>
    <xf numFmtId="183" fontId="3" fillId="0" borderId="1" xfId="0" applyNumberFormat="1" applyFont="1" applyFill="1" applyBorder="1" applyAlignment="1">
      <alignment vertical="center"/>
    </xf>
    <xf numFmtId="3" fontId="3" fillId="0" borderId="1" xfId="0" applyNumberFormat="1" applyFont="1" applyFill="1" applyBorder="1" applyAlignment="1">
      <alignment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178" fontId="3" fillId="0" borderId="10" xfId="0" applyNumberFormat="1" applyFont="1" applyFill="1" applyBorder="1" applyAlignment="1">
      <alignment horizontal="center" vertical="center"/>
    </xf>
    <xf numFmtId="178" fontId="3" fillId="0" borderId="12" xfId="0" applyNumberFormat="1" applyFont="1" applyFill="1" applyBorder="1" applyAlignment="1">
      <alignment horizontal="center" vertical="center"/>
    </xf>
    <xf numFmtId="178" fontId="3" fillId="0" borderId="11" xfId="0" applyNumberFormat="1" applyFont="1" applyFill="1" applyBorder="1" applyAlignment="1">
      <alignment horizontal="center" vertical="center"/>
    </xf>
    <xf numFmtId="178" fontId="3" fillId="0" borderId="1" xfId="0" applyNumberFormat="1" applyFont="1" applyFill="1" applyBorder="1" applyAlignment="1">
      <alignment horizontal="center" vertical="center"/>
    </xf>
    <xf numFmtId="178" fontId="3" fillId="0" borderId="0" xfId="0" applyNumberFormat="1" applyFont="1" applyFill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186" fontId="2" fillId="0" borderId="0" xfId="0" applyNumberFormat="1" applyFont="1" applyAlignment="1">
      <alignment horizontal="center" vertical="center" shrinkToFit="1"/>
    </xf>
    <xf numFmtId="178" fontId="3" fillId="0" borderId="2" xfId="0" applyNumberFormat="1" applyFont="1" applyBorder="1" applyAlignment="1">
      <alignment horizontal="center" vertical="center" wrapText="1"/>
    </xf>
    <xf numFmtId="178" fontId="3" fillId="0" borderId="3" xfId="0" applyNumberFormat="1" applyFont="1" applyBorder="1" applyAlignment="1">
      <alignment horizontal="center" vertical="center" wrapText="1"/>
    </xf>
    <xf numFmtId="178" fontId="3" fillId="0" borderId="4" xfId="0" applyNumberFormat="1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revisionHeaders" Target="revisions/revisionHeader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usernames" Target="revisions/userNam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revisions/_rels/revisionHeaders.xml.rels><?xml version="1.0" encoding="UTF-8" standalone="yes"?>
<Relationships xmlns="http://schemas.openxmlformats.org/package/2006/relationships"><Relationship Id="rId8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11E2F8EE-955C-4B53-B167-05CE012B7D71}" diskRevisions="1" revisionId="102" version="2">
  <header guid="{11E2F8EE-955C-4B53-B167-05CE012B7D71}" dateTime="2026-03-26T11:03:55" maxSheetId="8" userName="野上 ユカ" r:id="rId8">
    <sheetIdMap count="7">
      <sheetId val="1"/>
      <sheetId val="2"/>
      <sheetId val="3"/>
      <sheetId val="4"/>
      <sheetId val="5"/>
      <sheetId val="6"/>
      <sheetId val="7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dn rId="0" localSheetId="1" customView="1" name="Z_88F5BBF5_54E1_4B29_B1F1_5D0205191348_.wvu.PrintArea" hidden="1" oldHidden="1">
    <formula>'148 一般会計予算・決算'!$A$1:$H$11</formula>
  </rdn>
  <rdn rId="0" localSheetId="2" customView="1" name="Z_88F5BBF5_54E1_4B29_B1F1_5D0205191348_.wvu.PrintArea" hidden="1" oldHidden="1">
    <formula>'149 一般会計決算（目的別）'!$A$1:$F$28</formula>
  </rdn>
  <rdn rId="0" localSheetId="3" customView="1" name="Z_88F5BBF5_54E1_4B29_B1F1_5D0205191348_.wvu.PrintArea" hidden="1" oldHidden="1">
    <formula>'150 特別会計予算・決算'!$A$1:$H$29</formula>
  </rdn>
  <rdn rId="0" localSheetId="4" customView="1" name="Z_88F5BBF5_54E1_4B29_B1F1_5D0205191348_.wvu.PrintArea" hidden="1" oldHidden="1">
    <formula>'151 水道事業の予算・決算の推移'!$A$1:$F$15</formula>
  </rdn>
  <rdn rId="0" localSheetId="5" customView="1" name="Z_88F5BBF5_54E1_4B29_B1F1_5D0205191348_.wvu.PrintArea" hidden="1" oldHidden="1">
    <formula>'152 病院事業の予算・決算の推移'!$A$1:$F$15</formula>
  </rdn>
  <rdn rId="0" localSheetId="6" customView="1" name="Z_88F5BBF5_54E1_4B29_B1F1_5D0205191348_.wvu.PrintArea" hidden="1" oldHidden="1">
    <formula>'153 下水道事業の予算・決算の推移'!$A$1:$F$15</formula>
  </rdn>
  <rdn rId="0" localSheetId="7" customView="1" name="Z_88F5BBF5_54E1_4B29_B1F1_5D0205191348_.wvu.PrintArea" hidden="1" oldHidden="1">
    <formula>'154 市税収納状況'!$A$1:$H$19</formula>
  </rdn>
  <rcv guid="{88F5BBF5-54E1-4B29-B1F1-5D0205191348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0.bin"/><Relationship Id="rId3" Type="http://schemas.openxmlformats.org/officeDocument/2006/relationships/printerSettings" Target="../printerSettings/printerSettings15.bin"/><Relationship Id="rId7" Type="http://schemas.openxmlformats.org/officeDocument/2006/relationships/printerSettings" Target="../printerSettings/printerSettings19.bin"/><Relationship Id="rId12" Type="http://schemas.openxmlformats.org/officeDocument/2006/relationships/printerSettings" Target="../printerSettings/printerSettings24.bin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Relationship Id="rId6" Type="http://schemas.openxmlformats.org/officeDocument/2006/relationships/printerSettings" Target="../printerSettings/printerSettings18.bin"/><Relationship Id="rId11" Type="http://schemas.openxmlformats.org/officeDocument/2006/relationships/printerSettings" Target="../printerSettings/printerSettings23.bin"/><Relationship Id="rId5" Type="http://schemas.openxmlformats.org/officeDocument/2006/relationships/printerSettings" Target="../printerSettings/printerSettings17.bin"/><Relationship Id="rId10" Type="http://schemas.openxmlformats.org/officeDocument/2006/relationships/printerSettings" Target="../printerSettings/printerSettings22.bin"/><Relationship Id="rId4" Type="http://schemas.openxmlformats.org/officeDocument/2006/relationships/printerSettings" Target="../printerSettings/printerSettings16.bin"/><Relationship Id="rId9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2.bin"/><Relationship Id="rId3" Type="http://schemas.openxmlformats.org/officeDocument/2006/relationships/printerSettings" Target="../printerSettings/printerSettings27.bin"/><Relationship Id="rId7" Type="http://schemas.openxmlformats.org/officeDocument/2006/relationships/printerSettings" Target="../printerSettings/printerSettings31.bin"/><Relationship Id="rId12" Type="http://schemas.openxmlformats.org/officeDocument/2006/relationships/printerSettings" Target="../printerSettings/printerSettings36.bin"/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Relationship Id="rId6" Type="http://schemas.openxmlformats.org/officeDocument/2006/relationships/printerSettings" Target="../printerSettings/printerSettings30.bin"/><Relationship Id="rId11" Type="http://schemas.openxmlformats.org/officeDocument/2006/relationships/printerSettings" Target="../printerSettings/printerSettings35.bin"/><Relationship Id="rId5" Type="http://schemas.openxmlformats.org/officeDocument/2006/relationships/printerSettings" Target="../printerSettings/printerSettings29.bin"/><Relationship Id="rId10" Type="http://schemas.openxmlformats.org/officeDocument/2006/relationships/printerSettings" Target="../printerSettings/printerSettings34.bin"/><Relationship Id="rId4" Type="http://schemas.openxmlformats.org/officeDocument/2006/relationships/printerSettings" Target="../printerSettings/printerSettings28.bin"/><Relationship Id="rId9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4.bin"/><Relationship Id="rId3" Type="http://schemas.openxmlformats.org/officeDocument/2006/relationships/printerSettings" Target="../printerSettings/printerSettings39.bin"/><Relationship Id="rId7" Type="http://schemas.openxmlformats.org/officeDocument/2006/relationships/printerSettings" Target="../printerSettings/printerSettings43.bin"/><Relationship Id="rId12" Type="http://schemas.openxmlformats.org/officeDocument/2006/relationships/printerSettings" Target="../printerSettings/printerSettings48.bin"/><Relationship Id="rId2" Type="http://schemas.openxmlformats.org/officeDocument/2006/relationships/printerSettings" Target="../printerSettings/printerSettings38.bin"/><Relationship Id="rId1" Type="http://schemas.openxmlformats.org/officeDocument/2006/relationships/printerSettings" Target="../printerSettings/printerSettings37.bin"/><Relationship Id="rId6" Type="http://schemas.openxmlformats.org/officeDocument/2006/relationships/printerSettings" Target="../printerSettings/printerSettings42.bin"/><Relationship Id="rId11" Type="http://schemas.openxmlformats.org/officeDocument/2006/relationships/printerSettings" Target="../printerSettings/printerSettings47.bin"/><Relationship Id="rId5" Type="http://schemas.openxmlformats.org/officeDocument/2006/relationships/printerSettings" Target="../printerSettings/printerSettings41.bin"/><Relationship Id="rId10" Type="http://schemas.openxmlformats.org/officeDocument/2006/relationships/printerSettings" Target="../printerSettings/printerSettings46.bin"/><Relationship Id="rId4" Type="http://schemas.openxmlformats.org/officeDocument/2006/relationships/printerSettings" Target="../printerSettings/printerSettings40.bin"/><Relationship Id="rId9" Type="http://schemas.openxmlformats.org/officeDocument/2006/relationships/printerSettings" Target="../printerSettings/printerSettings45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6.bin"/><Relationship Id="rId3" Type="http://schemas.openxmlformats.org/officeDocument/2006/relationships/printerSettings" Target="../printerSettings/printerSettings51.bin"/><Relationship Id="rId7" Type="http://schemas.openxmlformats.org/officeDocument/2006/relationships/printerSettings" Target="../printerSettings/printerSettings55.bin"/><Relationship Id="rId12" Type="http://schemas.openxmlformats.org/officeDocument/2006/relationships/printerSettings" Target="../printerSettings/printerSettings60.bin"/><Relationship Id="rId2" Type="http://schemas.openxmlformats.org/officeDocument/2006/relationships/printerSettings" Target="../printerSettings/printerSettings50.bin"/><Relationship Id="rId1" Type="http://schemas.openxmlformats.org/officeDocument/2006/relationships/printerSettings" Target="../printerSettings/printerSettings49.bin"/><Relationship Id="rId6" Type="http://schemas.openxmlformats.org/officeDocument/2006/relationships/printerSettings" Target="../printerSettings/printerSettings54.bin"/><Relationship Id="rId11" Type="http://schemas.openxmlformats.org/officeDocument/2006/relationships/printerSettings" Target="../printerSettings/printerSettings59.bin"/><Relationship Id="rId5" Type="http://schemas.openxmlformats.org/officeDocument/2006/relationships/printerSettings" Target="../printerSettings/printerSettings53.bin"/><Relationship Id="rId10" Type="http://schemas.openxmlformats.org/officeDocument/2006/relationships/printerSettings" Target="../printerSettings/printerSettings58.bin"/><Relationship Id="rId4" Type="http://schemas.openxmlformats.org/officeDocument/2006/relationships/printerSettings" Target="../printerSettings/printerSettings52.bin"/><Relationship Id="rId9" Type="http://schemas.openxmlformats.org/officeDocument/2006/relationships/printerSettings" Target="../printerSettings/printerSettings57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68.bin"/><Relationship Id="rId3" Type="http://schemas.openxmlformats.org/officeDocument/2006/relationships/printerSettings" Target="../printerSettings/printerSettings63.bin"/><Relationship Id="rId7" Type="http://schemas.openxmlformats.org/officeDocument/2006/relationships/printerSettings" Target="../printerSettings/printerSettings67.bin"/><Relationship Id="rId12" Type="http://schemas.openxmlformats.org/officeDocument/2006/relationships/printerSettings" Target="../printerSettings/printerSettings72.bin"/><Relationship Id="rId2" Type="http://schemas.openxmlformats.org/officeDocument/2006/relationships/printerSettings" Target="../printerSettings/printerSettings62.bin"/><Relationship Id="rId1" Type="http://schemas.openxmlformats.org/officeDocument/2006/relationships/printerSettings" Target="../printerSettings/printerSettings61.bin"/><Relationship Id="rId6" Type="http://schemas.openxmlformats.org/officeDocument/2006/relationships/printerSettings" Target="../printerSettings/printerSettings66.bin"/><Relationship Id="rId11" Type="http://schemas.openxmlformats.org/officeDocument/2006/relationships/printerSettings" Target="../printerSettings/printerSettings71.bin"/><Relationship Id="rId5" Type="http://schemas.openxmlformats.org/officeDocument/2006/relationships/printerSettings" Target="../printerSettings/printerSettings65.bin"/><Relationship Id="rId10" Type="http://schemas.openxmlformats.org/officeDocument/2006/relationships/printerSettings" Target="../printerSettings/printerSettings70.bin"/><Relationship Id="rId4" Type="http://schemas.openxmlformats.org/officeDocument/2006/relationships/printerSettings" Target="../printerSettings/printerSettings64.bin"/><Relationship Id="rId9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0.bin"/><Relationship Id="rId3" Type="http://schemas.openxmlformats.org/officeDocument/2006/relationships/printerSettings" Target="../printerSettings/printerSettings75.bin"/><Relationship Id="rId7" Type="http://schemas.openxmlformats.org/officeDocument/2006/relationships/printerSettings" Target="../printerSettings/printerSettings79.bin"/><Relationship Id="rId12" Type="http://schemas.openxmlformats.org/officeDocument/2006/relationships/printerSettings" Target="../printerSettings/printerSettings84.bin"/><Relationship Id="rId2" Type="http://schemas.openxmlformats.org/officeDocument/2006/relationships/printerSettings" Target="../printerSettings/printerSettings74.bin"/><Relationship Id="rId1" Type="http://schemas.openxmlformats.org/officeDocument/2006/relationships/printerSettings" Target="../printerSettings/printerSettings73.bin"/><Relationship Id="rId6" Type="http://schemas.openxmlformats.org/officeDocument/2006/relationships/printerSettings" Target="../printerSettings/printerSettings78.bin"/><Relationship Id="rId11" Type="http://schemas.openxmlformats.org/officeDocument/2006/relationships/printerSettings" Target="../printerSettings/printerSettings83.bin"/><Relationship Id="rId5" Type="http://schemas.openxmlformats.org/officeDocument/2006/relationships/printerSettings" Target="../printerSettings/printerSettings77.bin"/><Relationship Id="rId10" Type="http://schemas.openxmlformats.org/officeDocument/2006/relationships/printerSettings" Target="../printerSettings/printerSettings82.bin"/><Relationship Id="rId4" Type="http://schemas.openxmlformats.org/officeDocument/2006/relationships/printerSettings" Target="../printerSettings/printerSettings76.bin"/><Relationship Id="rId9" Type="http://schemas.openxmlformats.org/officeDocument/2006/relationships/printerSettings" Target="../printerSettings/printerSettings8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I48"/>
  <sheetViews>
    <sheetView showGridLines="0" tabSelected="1" view="pageBreakPreview" zoomScaleNormal="100" zoomScaleSheetLayoutView="100" workbookViewId="0"/>
  </sheetViews>
  <sheetFormatPr defaultColWidth="9" defaultRowHeight="10.8" x14ac:dyDescent="0.2"/>
  <cols>
    <col min="1" max="1" width="12.77734375" style="1" customWidth="1"/>
    <col min="2" max="2" width="13.33203125" style="2" customWidth="1"/>
    <col min="3" max="5" width="13.33203125" style="1" customWidth="1"/>
    <col min="6" max="6" width="13.33203125" style="2" customWidth="1"/>
    <col min="7" max="8" width="13.33203125" style="1" customWidth="1"/>
    <col min="9" max="14" width="16.109375" style="1" customWidth="1"/>
    <col min="15" max="33" width="6.77734375" style="1" customWidth="1"/>
    <col min="34" max="16384" width="9" style="1"/>
  </cols>
  <sheetData>
    <row r="1" spans="1:9" ht="18" customHeight="1" x14ac:dyDescent="0.2">
      <c r="A1" s="5" t="s">
        <v>26</v>
      </c>
      <c r="H1" s="9"/>
    </row>
    <row r="2" spans="1:9" s="3" customFormat="1" ht="12.75" customHeight="1" x14ac:dyDescent="0.2">
      <c r="A2" s="1"/>
      <c r="B2" s="2"/>
      <c r="C2" s="1"/>
      <c r="D2" s="1"/>
      <c r="E2" s="1"/>
      <c r="F2" s="2"/>
      <c r="G2" s="1"/>
      <c r="H2" s="9" t="s">
        <v>25</v>
      </c>
    </row>
    <row r="3" spans="1:9" s="3" customFormat="1" ht="12.75" customHeight="1" x14ac:dyDescent="0.2">
      <c r="A3" s="92" t="s">
        <v>24</v>
      </c>
      <c r="B3" s="92" t="s">
        <v>6</v>
      </c>
      <c r="C3" s="92"/>
      <c r="D3" s="92" t="s">
        <v>2</v>
      </c>
      <c r="E3" s="92"/>
      <c r="F3" s="92"/>
      <c r="G3" s="92"/>
      <c r="H3" s="92"/>
    </row>
    <row r="4" spans="1:9" s="4" customFormat="1" ht="12.75" customHeight="1" x14ac:dyDescent="0.2">
      <c r="A4" s="92"/>
      <c r="B4" s="92" t="s">
        <v>22</v>
      </c>
      <c r="C4" s="92" t="s">
        <v>21</v>
      </c>
      <c r="D4" s="92" t="s">
        <v>19</v>
      </c>
      <c r="E4" s="92"/>
      <c r="F4" s="92" t="s">
        <v>16</v>
      </c>
      <c r="G4" s="92"/>
      <c r="H4" s="92" t="s">
        <v>14</v>
      </c>
    </row>
    <row r="5" spans="1:9" s="3" customFormat="1" ht="12.75" customHeight="1" x14ac:dyDescent="0.2">
      <c r="A5" s="92"/>
      <c r="B5" s="92"/>
      <c r="C5" s="92"/>
      <c r="D5" s="6" t="s">
        <v>5</v>
      </c>
      <c r="E5" s="6" t="s">
        <v>12</v>
      </c>
      <c r="F5" s="6" t="s">
        <v>5</v>
      </c>
      <c r="G5" s="6" t="s">
        <v>12</v>
      </c>
      <c r="H5" s="92"/>
    </row>
    <row r="6" spans="1:9" s="3" customFormat="1" ht="14.4" customHeight="1" x14ac:dyDescent="0.2">
      <c r="A6" s="6" t="s">
        <v>0</v>
      </c>
      <c r="B6" s="7">
        <v>42364000000</v>
      </c>
      <c r="C6" s="7">
        <f>42364000000+16208528000+4117026691</f>
        <v>62689554691</v>
      </c>
      <c r="D6" s="7">
        <v>57784305881</v>
      </c>
      <c r="E6" s="8">
        <f>+D6/C6*100</f>
        <v>92.175333140938349</v>
      </c>
      <c r="F6" s="7">
        <v>56156060993</v>
      </c>
      <c r="G6" s="8">
        <f>+F6/C6*100</f>
        <v>89.57801865046909</v>
      </c>
      <c r="H6" s="7">
        <f>+D6-F6</f>
        <v>1628244888</v>
      </c>
      <c r="I6" s="10"/>
    </row>
    <row r="7" spans="1:9" s="3" customFormat="1" ht="14.4" customHeight="1" x14ac:dyDescent="0.2">
      <c r="A7" s="6" t="s">
        <v>4</v>
      </c>
      <c r="B7" s="7">
        <v>38280000000</v>
      </c>
      <c r="C7" s="7">
        <v>48796351300</v>
      </c>
      <c r="D7" s="7">
        <v>47932686879</v>
      </c>
      <c r="E7" s="8">
        <f>+D7/C7*100</f>
        <v>98.23006352321265</v>
      </c>
      <c r="F7" s="7">
        <v>45617479806</v>
      </c>
      <c r="G7" s="8">
        <f>+F7/C7*100</f>
        <v>93.485431985567331</v>
      </c>
      <c r="H7" s="7">
        <f>+D7-F7</f>
        <v>2315207073</v>
      </c>
      <c r="I7" s="10"/>
    </row>
    <row r="8" spans="1:9" s="3" customFormat="1" ht="14.4" customHeight="1" x14ac:dyDescent="0.2">
      <c r="A8" s="6" t="s">
        <v>10</v>
      </c>
      <c r="B8" s="7">
        <v>38250000000</v>
      </c>
      <c r="C8" s="7">
        <f>B8+4599319000+1683438037</f>
        <v>44532757037</v>
      </c>
      <c r="D8" s="7">
        <v>42784389862</v>
      </c>
      <c r="E8" s="8">
        <f>+D8/C8*100</f>
        <v>96.073974998791627</v>
      </c>
      <c r="F8" s="7">
        <v>40960564813</v>
      </c>
      <c r="G8" s="8">
        <f>+F8/C8*100</f>
        <v>91.97850647101852</v>
      </c>
      <c r="H8" s="7">
        <f>+D8-F8</f>
        <v>1823825049</v>
      </c>
      <c r="I8" s="10"/>
    </row>
    <row r="9" spans="1:9" s="3" customFormat="1" ht="14.4" customHeight="1" x14ac:dyDescent="0.2">
      <c r="A9" s="6" t="s">
        <v>96</v>
      </c>
      <c r="B9" s="7">
        <v>38360000000</v>
      </c>
      <c r="C9" s="7">
        <v>45745234008</v>
      </c>
      <c r="D9" s="7">
        <v>43785208755</v>
      </c>
      <c r="E9" s="8">
        <f>+D9/C9*100</f>
        <v>95.715345444167525</v>
      </c>
      <c r="F9" s="7">
        <v>41427819772</v>
      </c>
      <c r="G9" s="8">
        <f>+F9/C9*100</f>
        <v>90.56204579641026</v>
      </c>
      <c r="H9" s="7">
        <f>+D9-F9</f>
        <v>2357388983</v>
      </c>
      <c r="I9" s="10"/>
    </row>
    <row r="10" spans="1:9" s="3" customFormat="1" ht="14.4" customHeight="1" x14ac:dyDescent="0.2">
      <c r="A10" s="6" t="s">
        <v>100</v>
      </c>
      <c r="B10" s="7">
        <v>41092000000</v>
      </c>
      <c r="C10" s="7">
        <v>50489919072</v>
      </c>
      <c r="D10" s="7">
        <v>47464028328</v>
      </c>
      <c r="E10" s="8">
        <f>+D10/C10*100</f>
        <v>94.006940792111394</v>
      </c>
      <c r="F10" s="7">
        <v>45923293266</v>
      </c>
      <c r="G10" s="8">
        <f>+F10/C10*100</f>
        <v>90.955371111829535</v>
      </c>
      <c r="H10" s="7">
        <f>+D10-F10</f>
        <v>1540735062</v>
      </c>
      <c r="I10" s="10"/>
    </row>
    <row r="11" spans="1:9" s="3" customFormat="1" ht="12.75" customHeight="1" x14ac:dyDescent="0.2">
      <c r="A11" s="1" t="s">
        <v>7</v>
      </c>
      <c r="B11" s="2"/>
      <c r="C11" s="1"/>
      <c r="D11" s="1"/>
      <c r="E11" s="1"/>
      <c r="F11" s="2"/>
      <c r="G11" s="1"/>
      <c r="H11" s="9" t="s">
        <v>3</v>
      </c>
    </row>
    <row r="12" spans="1:9" s="3" customFormat="1" ht="12.75" customHeight="1" x14ac:dyDescent="0.2">
      <c r="B12" s="4"/>
      <c r="F12" s="4"/>
    </row>
    <row r="13" spans="1:9" ht="15" customHeight="1" x14ac:dyDescent="0.2"/>
    <row r="14" spans="1:9" ht="15" customHeight="1" x14ac:dyDescent="0.2"/>
    <row r="15" spans="1:9" ht="15" customHeight="1" x14ac:dyDescent="0.2"/>
    <row r="16" spans="1:9" ht="15" customHeight="1" x14ac:dyDescent="0.2"/>
    <row r="17" ht="15" customHeight="1" x14ac:dyDescent="0.2"/>
    <row r="18" ht="15" customHeight="1" x14ac:dyDescent="0.2"/>
    <row r="19" ht="15" customHeight="1" x14ac:dyDescent="0.2"/>
    <row r="20" ht="15" customHeight="1" x14ac:dyDescent="0.2"/>
    <row r="21" ht="15" customHeight="1" x14ac:dyDescent="0.2"/>
    <row r="22" ht="15" customHeight="1" x14ac:dyDescent="0.2"/>
    <row r="23" ht="15" customHeight="1" x14ac:dyDescent="0.2"/>
    <row r="24" ht="15" customHeight="1" x14ac:dyDescent="0.2"/>
    <row r="25" ht="15" customHeight="1" x14ac:dyDescent="0.2"/>
    <row r="26" ht="15" customHeight="1" x14ac:dyDescent="0.2"/>
    <row r="27" ht="15" customHeight="1" x14ac:dyDescent="0.2"/>
    <row r="28" ht="15" customHeight="1" x14ac:dyDescent="0.2"/>
    <row r="29" ht="15" customHeight="1" x14ac:dyDescent="0.2"/>
    <row r="30" ht="15" customHeight="1" x14ac:dyDescent="0.2"/>
    <row r="31" ht="15" customHeight="1" x14ac:dyDescent="0.2"/>
    <row r="32" ht="15" customHeight="1" x14ac:dyDescent="0.2"/>
    <row r="33" spans="1:8" ht="15" customHeight="1" x14ac:dyDescent="0.2"/>
    <row r="34" spans="1:8" ht="15" customHeight="1" x14ac:dyDescent="0.2">
      <c r="A34" s="93"/>
      <c r="B34" s="93"/>
      <c r="C34" s="93"/>
      <c r="D34" s="93"/>
      <c r="E34" s="93"/>
      <c r="F34" s="93"/>
      <c r="G34" s="93"/>
      <c r="H34" s="93"/>
    </row>
    <row r="35" spans="1:8" ht="15" customHeight="1" x14ac:dyDescent="0.2"/>
    <row r="36" spans="1:8" ht="15" customHeight="1" x14ac:dyDescent="0.2"/>
    <row r="37" spans="1:8" ht="15" customHeight="1" x14ac:dyDescent="0.2"/>
    <row r="38" spans="1:8" ht="15" customHeight="1" x14ac:dyDescent="0.2"/>
    <row r="39" spans="1:8" ht="15" customHeight="1" x14ac:dyDescent="0.2"/>
    <row r="40" spans="1:8" ht="15" customHeight="1" x14ac:dyDescent="0.2"/>
    <row r="41" spans="1:8" ht="15" customHeight="1" x14ac:dyDescent="0.2"/>
    <row r="42" spans="1:8" ht="15" customHeight="1" x14ac:dyDescent="0.2"/>
    <row r="43" spans="1:8" ht="15" customHeight="1" x14ac:dyDescent="0.2"/>
    <row r="44" spans="1:8" ht="15" customHeight="1" x14ac:dyDescent="0.2"/>
    <row r="45" spans="1:8" ht="15" customHeight="1" x14ac:dyDescent="0.2"/>
    <row r="46" spans="1:8" ht="15" customHeight="1" x14ac:dyDescent="0.2"/>
    <row r="47" spans="1:8" ht="15" customHeight="1" x14ac:dyDescent="0.2"/>
    <row r="48" spans="1:8" ht="15" customHeight="1" x14ac:dyDescent="0.2"/>
  </sheetData>
  <customSheetViews>
    <customSheetView guid="{A4BA2B4F-6C7F-384C-92D2-687E51D336F9}" showGridLines="0">
      <selection activeCell="K13" sqref="K13"/>
      <pageMargins left="0.78740157480314965" right="0.78740157480314965" top="0.59055118110236227" bottom="0.59055118110236227" header="0.51181102362204722" footer="0.51181102362204722"/>
      <pageSetup paperSize="9" fitToHeight="0" orientation="landscape" cellComments="asDisplayed" horizontalDpi="200" verticalDpi="200" r:id="rId1"/>
      <headerFooter alignWithMargins="0"/>
    </customSheetView>
    <customSheetView guid="{851C4D58-CBB5-4BD4-B94C-2D21BA2430F6}" showGridLines="0">
      <selection activeCell="I13" sqref="I13"/>
      <pageMargins left="0.78740157480314965" right="0.78740157480314965" top="0.59055118110236227" bottom="0.59055118110236227" header="0.51181102362204722" footer="0.51181102362204722"/>
      <pageSetup paperSize="9" fitToHeight="0" orientation="landscape" cellComments="asDisplayed" horizontalDpi="200" verticalDpi="200" r:id="rId2"/>
      <headerFooter alignWithMargins="0"/>
    </customSheetView>
    <customSheetView guid="{86A7AC9B-98A5-42F9-A806-FA102879A000}" showGridLines="0">
      <selection activeCell="D20" sqref="A20:D20"/>
      <pageMargins left="0.78740157480314965" right="0.78740157480314965" top="0.59055118110236227" bottom="0.59055118110236227" header="0.51181102362204722" footer="0.51181102362204722"/>
      <pageSetup paperSize="9" fitToHeight="0" orientation="landscape" cellComments="asDisplayed" horizontalDpi="200" verticalDpi="200" r:id="rId3"/>
      <headerFooter alignWithMargins="0"/>
    </customSheetView>
    <customSheetView guid="{BA8ACD4D-5E36-4109-BF6A-FEBBE7E0B686}" showGridLines="0">
      <selection activeCell="D20" sqref="A20:D20"/>
      <pageMargins left="0.78740157480314965" right="0.78740157480314965" top="0.59055118110236227" bottom="0.59055118110236227" header="0.51181102362204722" footer="0.51181102362204722"/>
      <pageSetup paperSize="9" fitToHeight="0" orientation="landscape" cellComments="asDisplayed" horizontalDpi="200" verticalDpi="200" r:id="rId4"/>
      <headerFooter alignWithMargins="0"/>
    </customSheetView>
    <customSheetView guid="{7FC2AAB4-91BC-45DE-8F32-DB58FFBD6419}" scale="60" showPageBreaks="1" showGridLines="0" printArea="1" view="pageBreakPreview">
      <selection activeCell="E12" sqref="E12"/>
      <pageMargins left="0.78740157480314965" right="0.78740157480314965" top="0.59055118110236227" bottom="0.59055118110236227" header="0.51181102362204722" footer="0.51181102362204722"/>
      <pageSetup paperSize="9" fitToHeight="0" orientation="landscape" cellComments="asDisplayed" horizontalDpi="200" verticalDpi="200" r:id="rId5"/>
      <headerFooter alignWithMargins="0"/>
    </customSheetView>
    <customSheetView guid="{26C407C1-7FBD-1D44-9BF1-E55ADCD94B14}" showGridLines="0" printArea="1">
      <selection activeCell="D20" sqref="A20:D20"/>
      <pageMargins left="0.78740157480314965" right="0.78740157480314965" top="0.59055118110236227" bottom="0.59055118110236227" header="0.51181102362204722" footer="0.51181102362204722"/>
      <pageSetup paperSize="9" fitToHeight="0" orientation="landscape" cellComments="asDisplayed" horizontalDpi="200" verticalDpi="200" r:id="rId6"/>
      <headerFooter alignWithMargins="0"/>
    </customSheetView>
    <customSheetView guid="{F78B093A-6880-EE48-85E9-7A846446900F}" scale="60" showGridLines="0" printArea="1" view="pageBreakPreview">
      <selection activeCell="E12" sqref="E12"/>
      <pageMargins left="0.78740157480314965" right="0.78740157480314965" top="0.59055118110236227" bottom="0.59055118110236227" header="0.51181102362204722" footer="0.51181102362204722"/>
      <pageSetup paperSize="9" fitToHeight="0" orientation="landscape" cellComments="asDisplayed" horizontalDpi="200" verticalDpi="200" r:id="rId7"/>
      <headerFooter alignWithMargins="0"/>
    </customSheetView>
    <customSheetView guid="{2596794E-00C6-4E83-A8C7-8EF495032442}" scale="60" showGridLines="0" printArea="1" view="pageBreakPreview">
      <pageMargins left="0.78740157480314965" right="0.78740157480314965" top="0.59055118110236227" bottom="0.59055118110236227" header="0.51181102362204722" footer="0.51181102362204722"/>
      <pageSetup paperSize="9" fitToHeight="0" orientation="landscape" cellComments="asDisplayed" horizontalDpi="200" verticalDpi="200" r:id="rId8"/>
      <headerFooter alignWithMargins="0"/>
    </customSheetView>
    <customSheetView guid="{71CE8CFD-95C3-4A69-B283-795F331505B2}" showGridLines="0" printArea="1" view="pageBreakPreview">
      <selection activeCell="B6" sqref="B6"/>
      <pageMargins left="0.7" right="0.7" top="0.75" bottom="0.75" header="0.3" footer="0.3"/>
      <pageSetup paperSize="9" fitToHeight="0" orientation="landscape" cellComments="asDisplayed" horizontalDpi="200" verticalDpi="200" r:id="rId9"/>
      <headerFooter alignWithMargins="0"/>
    </customSheetView>
    <customSheetView guid="{A82005FB-006E-4B2A-8E75-B7D834F20240}" showGridLines="0">
      <selection activeCell="D20" sqref="A20:D20"/>
      <pageMargins left="0.78740157480314965" right="0.78740157480314965" top="0.59055118110236227" bottom="0.59055118110236227" header="0.51181102362204722" footer="0.51181102362204722"/>
      <pageSetup paperSize="9" fitToHeight="0" orientation="landscape" cellComments="asDisplayed" horizontalDpi="200" verticalDpi="200" r:id="rId10"/>
      <headerFooter alignWithMargins="0"/>
    </customSheetView>
    <customSheetView guid="{88F5BBF5-54E1-4B29-B1F1-5D0205191348}" showGridLines="0" printArea="1" view="pageBreakPreview">
      <selection activeCell="B6" sqref="B6"/>
      <pageMargins left="0.7" right="0.7" top="0.75" bottom="0.75" header="0.3" footer="0.3"/>
      <pageSetup paperSize="9" fitToHeight="0" orientation="landscape" cellComments="asDisplayed" horizontalDpi="200" verticalDpi="200" r:id="rId11"/>
      <headerFooter alignWithMargins="0"/>
    </customSheetView>
  </customSheetViews>
  <mergeCells count="9">
    <mergeCell ref="B3:C3"/>
    <mergeCell ref="D3:H3"/>
    <mergeCell ref="D4:E4"/>
    <mergeCell ref="F4:G4"/>
    <mergeCell ref="A34:H34"/>
    <mergeCell ref="A3:A5"/>
    <mergeCell ref="B4:B5"/>
    <mergeCell ref="C4:C5"/>
    <mergeCell ref="H4:H5"/>
  </mergeCells>
  <phoneticPr fontId="1"/>
  <pageMargins left="0.7" right="0.7" top="0.75" bottom="0.75" header="0.3" footer="0.3"/>
  <pageSetup paperSize="9" fitToHeight="0" orientation="landscape" cellComments="asDisplayed" horizontalDpi="200" verticalDpi="200" r:id="rId1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7"/>
  <sheetViews>
    <sheetView showGridLines="0" view="pageBreakPreview" zoomScaleNormal="100" zoomScaleSheetLayoutView="100" workbookViewId="0"/>
  </sheetViews>
  <sheetFormatPr defaultColWidth="9" defaultRowHeight="10.8" x14ac:dyDescent="0.2"/>
  <cols>
    <col min="1" max="1" width="22.88671875" style="1" customWidth="1"/>
    <col min="2" max="2" width="13.109375" style="11" bestFit="1" customWidth="1"/>
    <col min="3" max="3" width="8.109375" style="12" customWidth="1"/>
    <col min="4" max="4" width="22.88671875" style="1" customWidth="1"/>
    <col min="5" max="5" width="13.109375" style="2" bestFit="1" customWidth="1"/>
    <col min="6" max="6" width="8.109375" style="1" customWidth="1"/>
    <col min="7" max="7" width="16.109375" style="1" customWidth="1"/>
    <col min="8" max="8" width="16.109375" style="2" customWidth="1"/>
    <col min="9" max="16" width="16.109375" style="1" customWidth="1"/>
    <col min="17" max="35" width="6.77734375" style="1" customWidth="1"/>
    <col min="36" max="16384" width="9" style="1"/>
  </cols>
  <sheetData>
    <row r="1" spans="1:10" ht="18" customHeight="1" x14ac:dyDescent="0.2">
      <c r="A1" s="5" t="s">
        <v>102</v>
      </c>
      <c r="B1" s="19"/>
      <c r="C1" s="25"/>
      <c r="E1" s="33"/>
      <c r="H1" s="33"/>
      <c r="J1" s="37"/>
    </row>
    <row r="2" spans="1:10" s="3" customFormat="1" ht="12.75" customHeight="1" x14ac:dyDescent="0.2">
      <c r="A2" s="13"/>
      <c r="B2" s="19"/>
      <c r="C2" s="25"/>
      <c r="D2" s="13"/>
      <c r="E2" s="33"/>
      <c r="F2" s="37" t="s">
        <v>60</v>
      </c>
      <c r="H2" s="38"/>
      <c r="J2" s="39"/>
    </row>
    <row r="3" spans="1:10" s="4" customFormat="1" ht="15.6" customHeight="1" x14ac:dyDescent="0.2">
      <c r="A3" s="94" t="s">
        <v>27</v>
      </c>
      <c r="B3" s="94"/>
      <c r="C3" s="94"/>
      <c r="D3" s="94" t="s">
        <v>20</v>
      </c>
      <c r="E3" s="94"/>
      <c r="F3" s="94"/>
      <c r="G3" s="38"/>
      <c r="H3" s="38"/>
      <c r="I3" s="38"/>
      <c r="J3" s="38"/>
    </row>
    <row r="4" spans="1:10" s="4" customFormat="1" ht="14.4" customHeight="1" x14ac:dyDescent="0.2">
      <c r="A4" s="6" t="s">
        <v>13</v>
      </c>
      <c r="B4" s="20" t="s">
        <v>2</v>
      </c>
      <c r="C4" s="26" t="s">
        <v>37</v>
      </c>
      <c r="D4" s="6" t="s">
        <v>13</v>
      </c>
      <c r="E4" s="20" t="s">
        <v>2</v>
      </c>
      <c r="F4" s="26" t="s">
        <v>37</v>
      </c>
      <c r="G4" s="38"/>
      <c r="H4" s="38"/>
    </row>
    <row r="5" spans="1:10" s="4" customFormat="1" ht="14.4" customHeight="1" x14ac:dyDescent="0.2">
      <c r="A5" s="6" t="s">
        <v>15</v>
      </c>
      <c r="B5" s="21">
        <f>SUM(B6:B27)</f>
        <v>47464028328</v>
      </c>
      <c r="C5" s="27">
        <f>SUM(C6:C27)</f>
        <v>100.00000000000001</v>
      </c>
      <c r="D5" s="6" t="s">
        <v>15</v>
      </c>
      <c r="E5" s="21">
        <f>SUM(E6:E27)</f>
        <v>45923293266</v>
      </c>
      <c r="F5" s="27">
        <f>SUM(F6:F27)</f>
        <v>100.00000000000001</v>
      </c>
      <c r="G5" s="38"/>
      <c r="H5" s="38"/>
    </row>
    <row r="6" spans="1:10" s="3" customFormat="1" ht="14.4" customHeight="1" x14ac:dyDescent="0.2">
      <c r="A6" s="15" t="s">
        <v>11</v>
      </c>
      <c r="B6" s="22">
        <v>15018743052</v>
      </c>
      <c r="C6" s="28">
        <f t="shared" ref="C6:C27" si="0">+B6/$B$5*100</f>
        <v>31.642369139452363</v>
      </c>
      <c r="D6" s="30" t="s">
        <v>56</v>
      </c>
      <c r="E6" s="34">
        <v>272263164</v>
      </c>
      <c r="F6" s="28">
        <f t="shared" ref="F6:F18" si="1">+E6/$E$5*100</f>
        <v>0.59286506832813335</v>
      </c>
      <c r="G6" s="39"/>
      <c r="H6" s="39"/>
    </row>
    <row r="7" spans="1:10" s="3" customFormat="1" ht="14.4" customHeight="1" x14ac:dyDescent="0.2">
      <c r="A7" s="16" t="s">
        <v>59</v>
      </c>
      <c r="B7" s="23">
        <v>377871240</v>
      </c>
      <c r="C7" s="27">
        <f t="shared" si="0"/>
        <v>0.79612130135420056</v>
      </c>
      <c r="D7" s="31" t="s">
        <v>29</v>
      </c>
      <c r="E7" s="23">
        <v>6438506507</v>
      </c>
      <c r="F7" s="27">
        <f t="shared" si="1"/>
        <v>14.020132375320838</v>
      </c>
      <c r="G7" s="39"/>
      <c r="H7" s="39"/>
    </row>
    <row r="8" spans="1:10" s="3" customFormat="1" ht="14.4" customHeight="1" x14ac:dyDescent="0.2">
      <c r="A8" s="16" t="s">
        <v>44</v>
      </c>
      <c r="B8" s="23">
        <v>6959000</v>
      </c>
      <c r="C8" s="27">
        <f t="shared" si="0"/>
        <v>1.466162954376703E-2</v>
      </c>
      <c r="D8" s="31" t="s">
        <v>9</v>
      </c>
      <c r="E8" s="23">
        <v>14662823575</v>
      </c>
      <c r="F8" s="27">
        <f t="shared" si="1"/>
        <v>31.928946145192601</v>
      </c>
      <c r="G8" s="39"/>
      <c r="H8" s="39"/>
    </row>
    <row r="9" spans="1:10" s="3" customFormat="1" ht="14.4" customHeight="1" x14ac:dyDescent="0.2">
      <c r="A9" s="16" t="s">
        <v>58</v>
      </c>
      <c r="B9" s="23">
        <v>122064000</v>
      </c>
      <c r="C9" s="27">
        <f t="shared" si="0"/>
        <v>0.25717159773392423</v>
      </c>
      <c r="D9" s="31" t="s">
        <v>17</v>
      </c>
      <c r="E9" s="23">
        <v>5240849410</v>
      </c>
      <c r="F9" s="27">
        <f t="shared" si="1"/>
        <v>11.412181133534126</v>
      </c>
      <c r="G9" s="39"/>
      <c r="H9" s="39"/>
    </row>
    <row r="10" spans="1:10" s="3" customFormat="1" ht="14.4" customHeight="1" x14ac:dyDescent="0.2">
      <c r="A10" s="16" t="s">
        <v>23</v>
      </c>
      <c r="B10" s="23">
        <v>157019000</v>
      </c>
      <c r="C10" s="27">
        <f t="shared" si="0"/>
        <v>0.33081684284132135</v>
      </c>
      <c r="D10" s="31" t="s">
        <v>55</v>
      </c>
      <c r="E10" s="23">
        <v>22788356</v>
      </c>
      <c r="F10" s="27">
        <f t="shared" si="1"/>
        <v>4.9622651990578609E-2</v>
      </c>
      <c r="G10" s="39"/>
      <c r="H10" s="39"/>
    </row>
    <row r="11" spans="1:10" s="3" customFormat="1" ht="14.4" customHeight="1" x14ac:dyDescent="0.2">
      <c r="A11" s="16" t="s">
        <v>8</v>
      </c>
      <c r="B11" s="23">
        <v>256653000</v>
      </c>
      <c r="C11" s="27">
        <f t="shared" si="0"/>
        <v>0.54073160041621482</v>
      </c>
      <c r="D11" s="31" t="s">
        <v>1</v>
      </c>
      <c r="E11" s="23">
        <v>1055038372</v>
      </c>
      <c r="F11" s="27">
        <f t="shared" si="1"/>
        <v>2.297392667135032</v>
      </c>
      <c r="G11" s="39"/>
      <c r="H11" s="39"/>
    </row>
    <row r="12" spans="1:10" s="3" customFormat="1" ht="14.4" customHeight="1" x14ac:dyDescent="0.2">
      <c r="A12" s="16" t="s">
        <v>54</v>
      </c>
      <c r="B12" s="23">
        <v>2397517000</v>
      </c>
      <c r="C12" s="27">
        <f t="shared" si="0"/>
        <v>5.0512294983307511</v>
      </c>
      <c r="D12" s="31" t="s">
        <v>46</v>
      </c>
      <c r="E12" s="23">
        <v>1443818494</v>
      </c>
      <c r="F12" s="27">
        <f t="shared" si="1"/>
        <v>3.1439785592836667</v>
      </c>
      <c r="G12" s="39"/>
      <c r="H12" s="39"/>
    </row>
    <row r="13" spans="1:10" s="3" customFormat="1" ht="14.4" customHeight="1" x14ac:dyDescent="0.2">
      <c r="A13" s="16" t="s">
        <v>53</v>
      </c>
      <c r="B13" s="23">
        <v>49000696</v>
      </c>
      <c r="C13" s="27">
        <f t="shared" si="0"/>
        <v>0.10323754162074247</v>
      </c>
      <c r="D13" s="31" t="s">
        <v>52</v>
      </c>
      <c r="E13" s="23">
        <v>4920084132</v>
      </c>
      <c r="F13" s="27">
        <f t="shared" si="1"/>
        <v>10.713700569124162</v>
      </c>
      <c r="G13" s="38"/>
      <c r="H13" s="39"/>
    </row>
    <row r="14" spans="1:10" s="3" customFormat="1" ht="14.4" customHeight="1" x14ac:dyDescent="0.2">
      <c r="A14" s="16" t="s">
        <v>51</v>
      </c>
      <c r="B14" s="23">
        <v>44947000</v>
      </c>
      <c r="C14" s="27">
        <f t="shared" si="0"/>
        <v>9.4696977023091919E-2</v>
      </c>
      <c r="D14" s="31" t="s">
        <v>40</v>
      </c>
      <c r="E14" s="23">
        <v>1363976356</v>
      </c>
      <c r="F14" s="27">
        <f t="shared" si="1"/>
        <v>2.9701187763244334</v>
      </c>
      <c r="G14" s="38"/>
    </row>
    <row r="15" spans="1:10" s="3" customFormat="1" ht="14.4" customHeight="1" x14ac:dyDescent="0.2">
      <c r="A15" s="16" t="s">
        <v>31</v>
      </c>
      <c r="B15" s="23">
        <v>529671000</v>
      </c>
      <c r="C15" s="27">
        <f t="shared" si="0"/>
        <v>1.1159419431062834</v>
      </c>
      <c r="D15" s="31" t="s">
        <v>50</v>
      </c>
      <c r="E15" s="23">
        <v>3543967979</v>
      </c>
      <c r="F15" s="27">
        <f t="shared" si="1"/>
        <v>7.717146848490132</v>
      </c>
      <c r="G15" s="38"/>
    </row>
    <row r="16" spans="1:10" s="3" customFormat="1" ht="14.4" customHeight="1" x14ac:dyDescent="0.2">
      <c r="A16" s="16" t="s">
        <v>41</v>
      </c>
      <c r="B16" s="24">
        <v>10600826000</v>
      </c>
      <c r="C16" s="27">
        <f t="shared" si="0"/>
        <v>22.334442257498729</v>
      </c>
      <c r="D16" s="31" t="s">
        <v>49</v>
      </c>
      <c r="E16" s="23">
        <v>972547283</v>
      </c>
      <c r="F16" s="27">
        <f t="shared" si="1"/>
        <v>2.1177646763413631</v>
      </c>
      <c r="G16" s="38"/>
    </row>
    <row r="17" spans="1:10" s="3" customFormat="1" ht="14.4" customHeight="1" x14ac:dyDescent="0.2">
      <c r="A17" s="16" t="s">
        <v>48</v>
      </c>
      <c r="B17" s="23">
        <v>10569000</v>
      </c>
      <c r="C17" s="27">
        <f t="shared" si="0"/>
        <v>2.2267389373196399E-2</v>
      </c>
      <c r="D17" s="31" t="s">
        <v>47</v>
      </c>
      <c r="E17" s="23">
        <v>5986629638</v>
      </c>
      <c r="F17" s="27">
        <f t="shared" si="1"/>
        <v>13.036150528934934</v>
      </c>
      <c r="G17" s="38"/>
    </row>
    <row r="18" spans="1:10" s="3" customFormat="1" ht="14.4" customHeight="1" x14ac:dyDescent="0.2">
      <c r="A18" s="16" t="s">
        <v>45</v>
      </c>
      <c r="B18" s="23">
        <v>153461341</v>
      </c>
      <c r="C18" s="27">
        <f t="shared" si="0"/>
        <v>0.32332135810198398</v>
      </c>
      <c r="D18" s="31" t="s">
        <v>43</v>
      </c>
      <c r="E18" s="23">
        <v>0</v>
      </c>
      <c r="F18" s="27">
        <f t="shared" si="1"/>
        <v>0</v>
      </c>
      <c r="G18" s="38"/>
    </row>
    <row r="19" spans="1:10" s="3" customFormat="1" ht="14.4" customHeight="1" x14ac:dyDescent="0.2">
      <c r="A19" s="16" t="s">
        <v>28</v>
      </c>
      <c r="B19" s="23">
        <v>568482144</v>
      </c>
      <c r="C19" s="27">
        <f t="shared" si="0"/>
        <v>1.1977115386656736</v>
      </c>
      <c r="D19" s="31"/>
      <c r="E19" s="23"/>
      <c r="F19" s="27"/>
      <c r="G19" s="38"/>
    </row>
    <row r="20" spans="1:10" s="3" customFormat="1" ht="14.4" customHeight="1" x14ac:dyDescent="0.2">
      <c r="A20" s="16" t="s">
        <v>42</v>
      </c>
      <c r="B20" s="23">
        <v>6997698587</v>
      </c>
      <c r="C20" s="27">
        <f t="shared" si="0"/>
        <v>14.743161997634141</v>
      </c>
      <c r="D20" s="31"/>
      <c r="E20" s="23"/>
      <c r="F20" s="27"/>
      <c r="G20" s="38"/>
    </row>
    <row r="21" spans="1:10" s="3" customFormat="1" ht="14.4" customHeight="1" x14ac:dyDescent="0.2">
      <c r="A21" s="16" t="s">
        <v>39</v>
      </c>
      <c r="B21" s="24">
        <v>2922344098</v>
      </c>
      <c r="C21" s="27">
        <f t="shared" si="0"/>
        <v>6.1569660244704716</v>
      </c>
      <c r="D21" s="31"/>
      <c r="E21" s="23"/>
      <c r="F21" s="27"/>
      <c r="G21" s="38"/>
    </row>
    <row r="22" spans="1:10" s="3" customFormat="1" ht="14.4" customHeight="1" x14ac:dyDescent="0.2">
      <c r="A22" s="16" t="s">
        <v>38</v>
      </c>
      <c r="B22" s="23">
        <v>161220618</v>
      </c>
      <c r="C22" s="27">
        <f t="shared" si="0"/>
        <v>0.33966905818841481</v>
      </c>
      <c r="D22" s="31"/>
      <c r="E22" s="23"/>
      <c r="F22" s="27"/>
      <c r="G22" s="38"/>
    </row>
    <row r="23" spans="1:10" s="3" customFormat="1" ht="14.4" customHeight="1" x14ac:dyDescent="0.2">
      <c r="A23" s="16" t="s">
        <v>36</v>
      </c>
      <c r="B23" s="24">
        <v>264619667</v>
      </c>
      <c r="C23" s="27">
        <f t="shared" si="0"/>
        <v>0.5575162419239823</v>
      </c>
      <c r="D23" s="31"/>
      <c r="E23" s="23"/>
      <c r="F23" s="27"/>
      <c r="G23" s="38"/>
    </row>
    <row r="24" spans="1:10" s="3" customFormat="1" ht="14.4" customHeight="1" x14ac:dyDescent="0.2">
      <c r="A24" s="16" t="s">
        <v>34</v>
      </c>
      <c r="B24" s="23">
        <v>398882714</v>
      </c>
      <c r="C24" s="27">
        <f t="shared" si="0"/>
        <v>0.84038950769943588</v>
      </c>
      <c r="D24" s="31"/>
      <c r="E24" s="23"/>
      <c r="F24" s="27"/>
      <c r="G24" s="38"/>
    </row>
    <row r="25" spans="1:10" s="3" customFormat="1" ht="14.4" customHeight="1" x14ac:dyDescent="0.2">
      <c r="A25" s="16" t="s">
        <v>33</v>
      </c>
      <c r="B25" s="23">
        <v>2357388983</v>
      </c>
      <c r="C25" s="27">
        <f t="shared" si="0"/>
        <v>4.9666854374628127</v>
      </c>
      <c r="D25" s="31"/>
      <c r="E25" s="23"/>
      <c r="F25" s="27"/>
      <c r="G25" s="38"/>
    </row>
    <row r="26" spans="1:10" s="3" customFormat="1" ht="14.4" customHeight="1" x14ac:dyDescent="0.2">
      <c r="A26" s="16" t="s">
        <v>32</v>
      </c>
      <c r="B26" s="23">
        <v>1048890188</v>
      </c>
      <c r="C26" s="27">
        <f t="shared" si="0"/>
        <v>2.209863395394188</v>
      </c>
      <c r="D26" s="31"/>
      <c r="E26" s="23"/>
      <c r="F26" s="27"/>
      <c r="G26" s="38"/>
    </row>
    <row r="27" spans="1:10" s="3" customFormat="1" ht="14.4" customHeight="1" x14ac:dyDescent="0.2">
      <c r="A27" s="17" t="s">
        <v>18</v>
      </c>
      <c r="B27" s="21">
        <v>3019200000</v>
      </c>
      <c r="C27" s="29">
        <f t="shared" si="0"/>
        <v>6.361027722164307</v>
      </c>
      <c r="D27" s="32"/>
      <c r="E27" s="21"/>
      <c r="F27" s="29"/>
      <c r="G27" s="38"/>
    </row>
    <row r="28" spans="1:10" s="3" customFormat="1" ht="12.75" customHeight="1" x14ac:dyDescent="0.2">
      <c r="A28" s="18"/>
      <c r="B28" s="19"/>
      <c r="C28" s="25"/>
      <c r="D28" s="18"/>
      <c r="E28" s="35"/>
      <c r="F28" s="37" t="s">
        <v>30</v>
      </c>
      <c r="G28" s="38"/>
    </row>
    <row r="29" spans="1:10" ht="12" customHeight="1" x14ac:dyDescent="0.2">
      <c r="G29" s="33"/>
      <c r="H29" s="13"/>
      <c r="I29" s="13"/>
      <c r="J29" s="13"/>
    </row>
    <row r="30" spans="1:10" ht="12" customHeight="1" x14ac:dyDescent="0.2">
      <c r="A30" s="18"/>
      <c r="D30" s="18"/>
      <c r="G30" s="33"/>
      <c r="H30" s="13"/>
      <c r="I30" s="13"/>
      <c r="J30" s="13"/>
    </row>
    <row r="31" spans="1:10" ht="12" customHeight="1" x14ac:dyDescent="0.2">
      <c r="A31" s="18"/>
      <c r="D31" s="18"/>
      <c r="G31" s="33"/>
      <c r="H31" s="13"/>
      <c r="I31" s="13"/>
      <c r="J31" s="13"/>
    </row>
    <row r="32" spans="1:10" ht="12" customHeight="1" x14ac:dyDescent="0.2">
      <c r="A32" s="18"/>
      <c r="D32" s="18"/>
      <c r="G32" s="33"/>
      <c r="H32" s="13"/>
      <c r="I32" s="13"/>
      <c r="J32" s="13"/>
    </row>
    <row r="33" spans="1:10" ht="12" customHeight="1" x14ac:dyDescent="0.2">
      <c r="A33" s="18"/>
      <c r="D33" s="18"/>
      <c r="E33" s="36"/>
      <c r="G33" s="33"/>
      <c r="H33" s="13"/>
      <c r="I33" s="13"/>
      <c r="J33" s="13"/>
    </row>
    <row r="34" spans="1:10" ht="12" customHeight="1" x14ac:dyDescent="0.2">
      <c r="A34" s="18"/>
      <c r="D34" s="18"/>
      <c r="E34" s="13"/>
      <c r="G34" s="33"/>
      <c r="H34" s="13"/>
      <c r="I34" s="13"/>
      <c r="J34" s="13"/>
    </row>
    <row r="35" spans="1:10" ht="12" customHeight="1" x14ac:dyDescent="0.2">
      <c r="A35" s="18"/>
      <c r="D35" s="18"/>
      <c r="E35" s="13"/>
      <c r="G35" s="33"/>
      <c r="H35" s="13"/>
      <c r="I35" s="13"/>
      <c r="J35" s="13"/>
    </row>
    <row r="36" spans="1:10" ht="12" customHeight="1" x14ac:dyDescent="0.2">
      <c r="A36" s="18"/>
      <c r="D36" s="18"/>
      <c r="E36" s="13"/>
      <c r="G36" s="33"/>
      <c r="H36" s="13"/>
      <c r="I36" s="13"/>
      <c r="J36" s="13"/>
    </row>
    <row r="37" spans="1:10" x14ac:dyDescent="0.2">
      <c r="A37" s="18"/>
      <c r="D37" s="18"/>
    </row>
    <row r="38" spans="1:10" x14ac:dyDescent="0.2">
      <c r="A38" s="18"/>
      <c r="D38" s="18"/>
    </row>
    <row r="39" spans="1:10" x14ac:dyDescent="0.2">
      <c r="A39" s="18"/>
      <c r="D39" s="18"/>
    </row>
    <row r="40" spans="1:10" x14ac:dyDescent="0.2">
      <c r="A40" s="18"/>
      <c r="D40" s="18"/>
    </row>
    <row r="41" spans="1:10" x14ac:dyDescent="0.2">
      <c r="A41" s="18"/>
      <c r="D41" s="18"/>
    </row>
    <row r="42" spans="1:10" x14ac:dyDescent="0.2">
      <c r="A42" s="18"/>
    </row>
    <row r="43" spans="1:10" x14ac:dyDescent="0.2">
      <c r="A43" s="18"/>
    </row>
    <row r="44" spans="1:10" x14ac:dyDescent="0.2">
      <c r="A44" s="18"/>
    </row>
    <row r="45" spans="1:10" x14ac:dyDescent="0.2">
      <c r="A45" s="18"/>
    </row>
    <row r="46" spans="1:10" x14ac:dyDescent="0.2">
      <c r="A46" s="18"/>
    </row>
    <row r="47" spans="1:10" x14ac:dyDescent="0.2">
      <c r="A47" s="18"/>
    </row>
  </sheetData>
  <customSheetViews>
    <customSheetView guid="{A4BA2B4F-6C7F-384C-92D2-687E51D336F9}" showGridLines="0"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1"/>
      <headerFooter alignWithMargins="0"/>
    </customSheetView>
    <customSheetView guid="{851C4D58-CBB5-4BD4-B94C-2D21BA2430F6}" showGridLines="0">
      <selection activeCell="G21" sqref="G21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2"/>
      <headerFooter alignWithMargins="0"/>
    </customSheetView>
    <customSheetView guid="{86A7AC9B-98A5-42F9-A806-FA102879A000}" showGridLines="0">
      <selection activeCell="B5" sqref="B5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3"/>
      <headerFooter alignWithMargins="0"/>
    </customSheetView>
    <customSheetView guid="{BA8ACD4D-5E36-4109-BF6A-FEBBE7E0B686}" showGridLines="0">
      <selection activeCell="B5" sqref="B5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4"/>
      <headerFooter alignWithMargins="0"/>
    </customSheetView>
    <customSheetView guid="{7FC2AAB4-91BC-45DE-8F32-DB58FFBD6419}" showPageBreaks="1" showGridLines="0" printArea="1">
      <selection activeCell="E21" sqref="E21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5"/>
      <headerFooter alignWithMargins="0"/>
    </customSheetView>
    <customSheetView guid="{26C407C1-7FBD-1D44-9BF1-E55ADCD94B14}" showGridLines="0" printArea="1">
      <selection activeCell="B5" sqref="B5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6"/>
      <headerFooter alignWithMargins="0"/>
    </customSheetView>
    <customSheetView guid="{F78B093A-6880-EE48-85E9-7A846446900F}" showGridLines="0" printArea="1">
      <selection activeCell="E21" sqref="E21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7"/>
      <headerFooter alignWithMargins="0"/>
    </customSheetView>
    <customSheetView guid="{2596794E-00C6-4E83-A8C7-8EF495032442}" showPageBreaks="1" showGridLines="0" printArea="1" view="pageBreakPreview"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8"/>
      <headerFooter alignWithMargins="0"/>
    </customSheetView>
    <customSheetView guid="{71CE8CFD-95C3-4A69-B283-795F331505B2}" showPageBreaks="1" showGridLines="0" printArea="1" view="pageBreakPreview">
      <pageMargins left="0.7" right="0.7" top="0.75" bottom="0.75" header="0.3" footer="0.3"/>
      <pageSetup paperSize="9" fitToHeight="0" orientation="landscape" horizontalDpi="200" verticalDpi="200" r:id="rId9"/>
      <headerFooter alignWithMargins="0"/>
    </customSheetView>
    <customSheetView guid="{A82005FB-006E-4B2A-8E75-B7D834F20240}" showGridLines="0">
      <selection activeCell="B5" sqref="B5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10"/>
      <headerFooter alignWithMargins="0"/>
    </customSheetView>
    <customSheetView guid="{88F5BBF5-54E1-4B29-B1F1-5D0205191348}" showPageBreaks="1" showGridLines="0" printArea="1" view="pageBreakPreview">
      <pageMargins left="0.7" right="0.7" top="0.75" bottom="0.75" header="0.3" footer="0.3"/>
      <pageSetup paperSize="9" fitToHeight="0" orientation="landscape" horizontalDpi="200" verticalDpi="200" r:id="rId11"/>
      <headerFooter alignWithMargins="0"/>
    </customSheetView>
  </customSheetViews>
  <mergeCells count="2">
    <mergeCell ref="A3:C3"/>
    <mergeCell ref="D3:F3"/>
  </mergeCells>
  <phoneticPr fontId="1"/>
  <pageMargins left="0.7" right="0.7" top="0.75" bottom="0.75" header="0.3" footer="0.3"/>
  <pageSetup paperSize="9" fitToHeight="0" orientation="landscape" horizontalDpi="200" verticalDpi="200" r:id="rId1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autoPageBreaks="0" fitToPage="1"/>
  </sheetPr>
  <dimension ref="A1:Q43"/>
  <sheetViews>
    <sheetView showGridLines="0" view="pageBreakPreview" zoomScaleNormal="100" zoomScaleSheetLayoutView="100" workbookViewId="0"/>
  </sheetViews>
  <sheetFormatPr defaultColWidth="9" defaultRowHeight="10.8" x14ac:dyDescent="0.2"/>
  <cols>
    <col min="1" max="1" width="11" style="1" customWidth="1"/>
    <col min="2" max="2" width="11.88671875" style="40" customWidth="1"/>
    <col min="3" max="3" width="10.77734375" style="40" customWidth="1"/>
    <col min="4" max="4" width="10.6640625" style="40" customWidth="1"/>
    <col min="5" max="5" width="8.44140625" style="41" bestFit="1" customWidth="1"/>
    <col min="6" max="6" width="10.77734375" style="40" customWidth="1"/>
    <col min="7" max="7" width="8.44140625" style="41" bestFit="1" customWidth="1"/>
    <col min="8" max="8" width="9.109375" style="40" customWidth="1"/>
    <col min="9" max="9" width="3.6640625" style="1" customWidth="1"/>
    <col min="10" max="10" width="11.77734375" style="1" customWidth="1"/>
    <col min="11" max="13" width="10.77734375" style="1" customWidth="1"/>
    <col min="14" max="14" width="8.44140625" style="1" bestFit="1" customWidth="1"/>
    <col min="15" max="15" width="10.77734375" style="1" customWidth="1"/>
    <col min="16" max="16" width="8.44140625" style="1" bestFit="1" customWidth="1"/>
    <col min="17" max="17" width="8.6640625" style="1" customWidth="1"/>
    <col min="18" max="32" width="6.77734375" style="1" customWidth="1"/>
    <col min="33" max="16384" width="9" style="1"/>
  </cols>
  <sheetData>
    <row r="1" spans="1:8" ht="17.399999999999999" x14ac:dyDescent="0.2">
      <c r="A1" s="5" t="s">
        <v>99</v>
      </c>
    </row>
    <row r="2" spans="1:8" s="3" customFormat="1" ht="15" customHeight="1" x14ac:dyDescent="0.2">
      <c r="B2" s="44"/>
      <c r="C2" s="44"/>
      <c r="D2" s="44"/>
      <c r="E2" s="51"/>
      <c r="F2" s="44"/>
      <c r="G2" s="51"/>
      <c r="H2" s="56" t="s">
        <v>25</v>
      </c>
    </row>
    <row r="3" spans="1:8" s="3" customFormat="1" ht="15" customHeight="1" x14ac:dyDescent="0.2">
      <c r="A3" s="94" t="s">
        <v>70</v>
      </c>
      <c r="B3" s="98" t="s">
        <v>71</v>
      </c>
      <c r="C3" s="98"/>
      <c r="D3" s="98"/>
      <c r="E3" s="98"/>
      <c r="F3" s="98"/>
      <c r="G3" s="98"/>
      <c r="H3" s="98"/>
    </row>
    <row r="4" spans="1:8" s="3" customFormat="1" ht="15" customHeight="1" x14ac:dyDescent="0.2">
      <c r="A4" s="94"/>
      <c r="B4" s="98" t="s">
        <v>68</v>
      </c>
      <c r="C4" s="98"/>
      <c r="D4" s="98" t="s">
        <v>67</v>
      </c>
      <c r="E4" s="98"/>
      <c r="F4" s="98"/>
      <c r="G4" s="98"/>
      <c r="H4" s="98"/>
    </row>
    <row r="5" spans="1:8" s="4" customFormat="1" ht="30.75" customHeight="1" x14ac:dyDescent="0.2">
      <c r="A5" s="94"/>
      <c r="B5" s="45" t="s">
        <v>22</v>
      </c>
      <c r="C5" s="45" t="s">
        <v>21</v>
      </c>
      <c r="D5" s="45" t="s">
        <v>19</v>
      </c>
      <c r="E5" s="52" t="s">
        <v>66</v>
      </c>
      <c r="F5" s="45" t="s">
        <v>16</v>
      </c>
      <c r="G5" s="52" t="s">
        <v>66</v>
      </c>
      <c r="H5" s="45" t="s">
        <v>65</v>
      </c>
    </row>
    <row r="6" spans="1:8" s="3" customFormat="1" ht="15" customHeight="1" x14ac:dyDescent="0.2">
      <c r="A6" s="14" t="s">
        <v>64</v>
      </c>
      <c r="B6" s="46">
        <v>8077836000</v>
      </c>
      <c r="C6" s="46">
        <v>8125709000</v>
      </c>
      <c r="D6" s="46">
        <v>7869263129</v>
      </c>
      <c r="E6" s="53">
        <f>D6/C6*100</f>
        <v>96.844018521952975</v>
      </c>
      <c r="F6" s="46">
        <v>7846394699</v>
      </c>
      <c r="G6" s="53">
        <f>F6/C6*100</f>
        <v>96.562585480233182</v>
      </c>
      <c r="H6" s="46">
        <f>D6-F6</f>
        <v>22868430</v>
      </c>
    </row>
    <row r="7" spans="1:8" s="3" customFormat="1" ht="15" customHeight="1" x14ac:dyDescent="0.2">
      <c r="A7" s="14" t="s">
        <v>63</v>
      </c>
      <c r="B7" s="46">
        <v>8095827000</v>
      </c>
      <c r="C7" s="46">
        <v>8480965000</v>
      </c>
      <c r="D7" s="46">
        <v>8286037716</v>
      </c>
      <c r="E7" s="53">
        <f>D7/C7*100</f>
        <v>97.701590750580863</v>
      </c>
      <c r="F7" s="46">
        <v>8253532320</v>
      </c>
      <c r="G7" s="53">
        <f>F7/C7*100</f>
        <v>97.318316017104195</v>
      </c>
      <c r="H7" s="46">
        <f>D7-F7</f>
        <v>32505396</v>
      </c>
    </row>
    <row r="8" spans="1:8" s="3" customFormat="1" ht="15" customHeight="1" x14ac:dyDescent="0.2">
      <c r="A8" s="14" t="s">
        <v>62</v>
      </c>
      <c r="B8" s="47">
        <v>8369415000</v>
      </c>
      <c r="C8" s="47">
        <f>8369415000+63246000</f>
        <v>8432661000</v>
      </c>
      <c r="D8" s="47">
        <v>7818266366</v>
      </c>
      <c r="E8" s="53">
        <f>D8/C8*100</f>
        <v>92.714107278829303</v>
      </c>
      <c r="F8" s="47">
        <v>7763378329</v>
      </c>
      <c r="G8" s="53">
        <f>F8/C8*100</f>
        <v>92.063209098527736</v>
      </c>
      <c r="H8" s="47">
        <f>D8-F8</f>
        <v>54888037</v>
      </c>
    </row>
    <row r="9" spans="1:8" s="3" customFormat="1" ht="15" customHeight="1" x14ac:dyDescent="0.2">
      <c r="A9" s="14" t="s">
        <v>98</v>
      </c>
      <c r="B9" s="47">
        <v>7596085000</v>
      </c>
      <c r="C9" s="47">
        <v>7892907000</v>
      </c>
      <c r="D9" s="47">
        <v>7694621216</v>
      </c>
      <c r="E9" s="53">
        <f>D9/C9*100</f>
        <v>97.487797791105351</v>
      </c>
      <c r="F9" s="47">
        <v>7584375593</v>
      </c>
      <c r="G9" s="53">
        <f>F9/C9*100</f>
        <v>96.091029490148557</v>
      </c>
      <c r="H9" s="47">
        <f>D9-F9</f>
        <v>110245623</v>
      </c>
    </row>
    <row r="10" spans="1:8" s="3" customFormat="1" ht="15" customHeight="1" x14ac:dyDescent="0.2">
      <c r="A10" s="14" t="s">
        <v>101</v>
      </c>
      <c r="B10" s="47">
        <v>7615669000</v>
      </c>
      <c r="C10" s="47">
        <v>7693203000</v>
      </c>
      <c r="D10" s="47">
        <v>7326349653</v>
      </c>
      <c r="E10" s="53">
        <f>D10/C10*100</f>
        <v>95.231461499196115</v>
      </c>
      <c r="F10" s="47">
        <v>7194953886</v>
      </c>
      <c r="G10" s="53">
        <f>F10/C10*100</f>
        <v>93.523515316052368</v>
      </c>
      <c r="H10" s="47">
        <f>D10-F10</f>
        <v>131395767</v>
      </c>
    </row>
    <row r="11" spans="1:8" s="3" customFormat="1" ht="12" x14ac:dyDescent="0.2">
      <c r="A11" s="38"/>
      <c r="B11" s="48"/>
      <c r="C11" s="48"/>
      <c r="D11" s="48"/>
      <c r="E11" s="54"/>
      <c r="F11" s="48"/>
      <c r="G11" s="54"/>
      <c r="H11" s="48"/>
    </row>
    <row r="12" spans="1:8" s="3" customFormat="1" ht="15" customHeight="1" x14ac:dyDescent="0.2">
      <c r="A12" s="94" t="s">
        <v>70</v>
      </c>
      <c r="B12" s="95" t="s">
        <v>69</v>
      </c>
      <c r="C12" s="97"/>
      <c r="D12" s="97"/>
      <c r="E12" s="97"/>
      <c r="F12" s="97"/>
      <c r="G12" s="97"/>
      <c r="H12" s="96"/>
    </row>
    <row r="13" spans="1:8" s="3" customFormat="1" ht="15" customHeight="1" x14ac:dyDescent="0.2">
      <c r="A13" s="94"/>
      <c r="B13" s="95" t="s">
        <v>68</v>
      </c>
      <c r="C13" s="96"/>
      <c r="D13" s="95" t="s">
        <v>67</v>
      </c>
      <c r="E13" s="97"/>
      <c r="F13" s="97"/>
      <c r="G13" s="97"/>
      <c r="H13" s="96"/>
    </row>
    <row r="14" spans="1:8" s="4" customFormat="1" ht="30.75" customHeight="1" x14ac:dyDescent="0.2">
      <c r="A14" s="94"/>
      <c r="B14" s="45" t="s">
        <v>22</v>
      </c>
      <c r="C14" s="45" t="s">
        <v>21</v>
      </c>
      <c r="D14" s="45" t="s">
        <v>19</v>
      </c>
      <c r="E14" s="52" t="s">
        <v>66</v>
      </c>
      <c r="F14" s="45" t="s">
        <v>16</v>
      </c>
      <c r="G14" s="52" t="s">
        <v>66</v>
      </c>
      <c r="H14" s="45" t="s">
        <v>65</v>
      </c>
    </row>
    <row r="15" spans="1:8" s="3" customFormat="1" ht="15" customHeight="1" x14ac:dyDescent="0.2">
      <c r="A15" s="14" t="s">
        <v>64</v>
      </c>
      <c r="B15" s="47">
        <v>2253084000</v>
      </c>
      <c r="C15" s="50">
        <v>2353219000</v>
      </c>
      <c r="D15" s="50">
        <v>2349112719</v>
      </c>
      <c r="E15" s="53">
        <f>D15/C15*100</f>
        <v>99.82550366115521</v>
      </c>
      <c r="F15" s="50">
        <v>2344065785</v>
      </c>
      <c r="G15" s="53">
        <f>F15/C15*100</f>
        <v>99.611034289626261</v>
      </c>
      <c r="H15" s="46">
        <f>D15-F15</f>
        <v>5046934</v>
      </c>
    </row>
    <row r="16" spans="1:8" s="3" customFormat="1" ht="15" customHeight="1" x14ac:dyDescent="0.2">
      <c r="A16" s="14" t="s">
        <v>63</v>
      </c>
      <c r="B16" s="49">
        <v>2302001</v>
      </c>
      <c r="C16" s="47">
        <v>2363797000</v>
      </c>
      <c r="D16" s="47">
        <v>2363089656</v>
      </c>
      <c r="E16" s="55">
        <f>D16/C16*100</f>
        <v>99.970075941377374</v>
      </c>
      <c r="F16" s="47">
        <v>2359631429</v>
      </c>
      <c r="G16" s="55">
        <f>F16/C16*100</f>
        <v>99.823776280281265</v>
      </c>
      <c r="H16" s="50">
        <f>D16-F16</f>
        <v>3458227</v>
      </c>
    </row>
    <row r="17" spans="1:17" s="3" customFormat="1" ht="15" customHeight="1" x14ac:dyDescent="0.2">
      <c r="A17" s="14" t="s">
        <v>62</v>
      </c>
      <c r="B17" s="49">
        <v>2406178</v>
      </c>
      <c r="C17" s="47">
        <f>2406178000+60839000</f>
        <v>2467017000</v>
      </c>
      <c r="D17" s="47">
        <v>2464608054</v>
      </c>
      <c r="E17" s="53">
        <f>D17/C17*100</f>
        <v>99.902353895412972</v>
      </c>
      <c r="F17" s="47">
        <v>2461634557</v>
      </c>
      <c r="G17" s="53">
        <f>F17/C17*100</f>
        <v>99.781823838262966</v>
      </c>
      <c r="H17" s="47">
        <f>D17-F17</f>
        <v>2973497</v>
      </c>
    </row>
    <row r="18" spans="1:17" s="3" customFormat="1" ht="15" customHeight="1" x14ac:dyDescent="0.2">
      <c r="A18" s="14" t="s">
        <v>98</v>
      </c>
      <c r="B18" s="46">
        <v>2553308000</v>
      </c>
      <c r="C18" s="46">
        <v>2556744000</v>
      </c>
      <c r="D18" s="46">
        <v>2555037462</v>
      </c>
      <c r="E18" s="53">
        <f>D18/C18*100</f>
        <v>99.933253466127226</v>
      </c>
      <c r="F18" s="46">
        <v>2552001688</v>
      </c>
      <c r="G18" s="53">
        <f>F18/C18*100</f>
        <v>99.814517526979628</v>
      </c>
      <c r="H18" s="47">
        <f>D18-F18</f>
        <v>3035774</v>
      </c>
    </row>
    <row r="19" spans="1:17" s="3" customFormat="1" ht="15" customHeight="1" x14ac:dyDescent="0.2">
      <c r="A19" s="14" t="s">
        <v>101</v>
      </c>
      <c r="B19" s="46">
        <v>2630340000</v>
      </c>
      <c r="C19" s="46">
        <v>2650358000</v>
      </c>
      <c r="D19" s="46">
        <v>2651120014</v>
      </c>
      <c r="E19" s="53">
        <f>D19/C19*100</f>
        <v>100.02875136113687</v>
      </c>
      <c r="F19" s="46">
        <v>2647778733</v>
      </c>
      <c r="G19" s="53">
        <f>F19/C19*100</f>
        <v>99.902682316879449</v>
      </c>
      <c r="H19" s="47">
        <f>D19-F19</f>
        <v>3341281</v>
      </c>
    </row>
    <row r="20" spans="1:17" s="3" customFormat="1" ht="12" x14ac:dyDescent="0.2">
      <c r="I20" s="58"/>
      <c r="J20" s="60"/>
      <c r="K20" s="99"/>
      <c r="L20" s="99"/>
      <c r="M20" s="99"/>
      <c r="N20" s="99"/>
      <c r="O20" s="99"/>
      <c r="P20" s="99"/>
      <c r="Q20" s="99"/>
    </row>
    <row r="21" spans="1:17" s="3" customFormat="1" ht="15" customHeight="1" x14ac:dyDescent="0.2">
      <c r="A21" s="42" t="s">
        <v>70</v>
      </c>
      <c r="B21" s="95" t="s">
        <v>97</v>
      </c>
      <c r="C21" s="97"/>
      <c r="D21" s="97"/>
      <c r="E21" s="97"/>
      <c r="F21" s="97"/>
      <c r="G21" s="97"/>
      <c r="H21" s="96"/>
      <c r="I21" s="58"/>
      <c r="J21" s="38"/>
      <c r="K21" s="62"/>
      <c r="L21" s="62"/>
      <c r="M21" s="62"/>
      <c r="N21" s="54"/>
      <c r="O21" s="62"/>
      <c r="P21" s="54"/>
      <c r="Q21" s="62"/>
    </row>
    <row r="22" spans="1:17" s="3" customFormat="1" ht="15" customHeight="1" x14ac:dyDescent="0.2">
      <c r="A22" s="42"/>
      <c r="B22" s="95" t="s">
        <v>68</v>
      </c>
      <c r="C22" s="96"/>
      <c r="D22" s="95" t="s">
        <v>67</v>
      </c>
      <c r="E22" s="97"/>
      <c r="F22" s="97"/>
      <c r="G22" s="97"/>
      <c r="H22" s="96"/>
      <c r="I22" s="58"/>
      <c r="J22" s="38"/>
      <c r="K22" s="62"/>
      <c r="L22" s="62"/>
      <c r="M22" s="62"/>
      <c r="N22" s="54"/>
      <c r="O22" s="62"/>
      <c r="P22" s="54"/>
      <c r="Q22" s="62"/>
    </row>
    <row r="23" spans="1:17" s="3" customFormat="1" ht="30.75" customHeight="1" x14ac:dyDescent="0.2">
      <c r="A23" s="42"/>
      <c r="B23" s="45" t="s">
        <v>22</v>
      </c>
      <c r="C23" s="45" t="s">
        <v>21</v>
      </c>
      <c r="D23" s="45" t="s">
        <v>19</v>
      </c>
      <c r="E23" s="52" t="s">
        <v>66</v>
      </c>
      <c r="F23" s="45" t="s">
        <v>16</v>
      </c>
      <c r="G23" s="52" t="s">
        <v>66</v>
      </c>
      <c r="H23" s="45" t="s">
        <v>65</v>
      </c>
      <c r="I23" s="58"/>
      <c r="J23" s="38"/>
      <c r="K23" s="62"/>
      <c r="L23" s="62"/>
      <c r="M23" s="62"/>
      <c r="N23" s="54"/>
      <c r="O23" s="62"/>
      <c r="P23" s="54"/>
      <c r="Q23" s="62"/>
    </row>
    <row r="24" spans="1:17" s="3" customFormat="1" ht="15" customHeight="1" x14ac:dyDescent="0.2">
      <c r="A24" s="14" t="s">
        <v>64</v>
      </c>
      <c r="B24" s="46">
        <v>9349940000</v>
      </c>
      <c r="C24" s="46">
        <v>9241574000</v>
      </c>
      <c r="D24" s="46">
        <v>9142028074</v>
      </c>
      <c r="E24" s="53">
        <f>D24/C24*100</f>
        <v>98.922846627641576</v>
      </c>
      <c r="F24" s="46">
        <v>9098982305</v>
      </c>
      <c r="G24" s="53">
        <f>F24/C24*100</f>
        <v>98.457062671358798</v>
      </c>
      <c r="H24" s="46">
        <f>D24-F24</f>
        <v>43045769</v>
      </c>
      <c r="I24" s="58"/>
      <c r="J24" s="38"/>
      <c r="K24" s="62"/>
      <c r="L24" s="62"/>
      <c r="M24" s="62"/>
      <c r="N24" s="54"/>
      <c r="O24" s="62"/>
      <c r="P24" s="54"/>
      <c r="Q24" s="62"/>
    </row>
    <row r="25" spans="1:17" s="3" customFormat="1" ht="15" customHeight="1" x14ac:dyDescent="0.2">
      <c r="A25" s="14" t="s">
        <v>63</v>
      </c>
      <c r="B25" s="46">
        <v>9446858000</v>
      </c>
      <c r="C25" s="46">
        <v>9451706000</v>
      </c>
      <c r="D25" s="46">
        <v>9437888198</v>
      </c>
      <c r="E25" s="53">
        <f>D25/C25*100</f>
        <v>99.853806265239314</v>
      </c>
      <c r="F25" s="46">
        <v>9273621210</v>
      </c>
      <c r="G25" s="53">
        <f>F25/C25*100</f>
        <v>98.115845012530016</v>
      </c>
      <c r="H25" s="46">
        <f>D25-F25</f>
        <v>164266988</v>
      </c>
      <c r="I25" s="58"/>
      <c r="J25" s="38"/>
      <c r="K25" s="62"/>
      <c r="L25" s="62"/>
      <c r="M25" s="62"/>
      <c r="N25" s="54"/>
      <c r="O25" s="62"/>
      <c r="P25" s="54"/>
      <c r="Q25" s="62"/>
    </row>
    <row r="26" spans="1:17" s="3" customFormat="1" ht="15" customHeight="1" x14ac:dyDescent="0.2">
      <c r="A26" s="14" t="s">
        <v>62</v>
      </c>
      <c r="B26" s="47">
        <v>9659982000</v>
      </c>
      <c r="C26" s="47">
        <f>B26-159645000</f>
        <v>9500337000</v>
      </c>
      <c r="D26" s="47">
        <v>9490804532</v>
      </c>
      <c r="E26" s="53">
        <f>D26/C26*100</f>
        <v>99.89966179094489</v>
      </c>
      <c r="F26" s="47">
        <v>9378334087</v>
      </c>
      <c r="G26" s="53">
        <f>F26/C26*100</f>
        <v>98.715804365676703</v>
      </c>
      <c r="H26" s="47">
        <f>D26-F26</f>
        <v>112470445</v>
      </c>
      <c r="K26" s="63"/>
      <c r="L26" s="65"/>
      <c r="M26" s="65"/>
      <c r="N26" s="66"/>
      <c r="O26" s="63"/>
    </row>
    <row r="27" spans="1:17" s="3" customFormat="1" ht="15" customHeight="1" x14ac:dyDescent="0.2">
      <c r="A27" s="14" t="s">
        <v>98</v>
      </c>
      <c r="B27" s="47">
        <v>9564287000</v>
      </c>
      <c r="C27" s="47">
        <v>9547691000</v>
      </c>
      <c r="D27" s="47">
        <v>9562683900</v>
      </c>
      <c r="E27" s="53">
        <f>D27/C27*100</f>
        <v>100.15703168441459</v>
      </c>
      <c r="F27" s="47">
        <v>9479400384</v>
      </c>
      <c r="G27" s="53">
        <f>F27/C27*100</f>
        <v>99.284742080572158</v>
      </c>
      <c r="H27" s="47">
        <f>D27-F27</f>
        <v>83283516</v>
      </c>
      <c r="J27" s="43"/>
      <c r="K27" s="63"/>
      <c r="L27" s="65"/>
      <c r="M27" s="65"/>
      <c r="N27" s="66"/>
      <c r="O27" s="63"/>
      <c r="P27" s="66"/>
      <c r="Q27" s="65"/>
    </row>
    <row r="28" spans="1:17" s="3" customFormat="1" ht="15" customHeight="1" x14ac:dyDescent="0.2">
      <c r="A28" s="14" t="s">
        <v>101</v>
      </c>
      <c r="B28" s="47">
        <v>9398589000</v>
      </c>
      <c r="C28" s="47">
        <v>9727622000</v>
      </c>
      <c r="D28" s="47">
        <v>9634644477</v>
      </c>
      <c r="E28" s="53">
        <f>D28/C28*100</f>
        <v>99.044190625416988</v>
      </c>
      <c r="F28" s="47">
        <v>9620581359</v>
      </c>
      <c r="G28" s="53">
        <f>F28/C28*100</f>
        <v>98.899621706106586</v>
      </c>
      <c r="H28" s="47">
        <f>D28-F28</f>
        <v>14063118</v>
      </c>
    </row>
    <row r="29" spans="1:17" s="3" customFormat="1" ht="15" customHeight="1" x14ac:dyDescent="0.2">
      <c r="A29" s="43" t="s">
        <v>61</v>
      </c>
      <c r="G29" s="4"/>
      <c r="H29" s="57" t="s">
        <v>30</v>
      </c>
      <c r="I29" s="59"/>
      <c r="J29" s="59"/>
      <c r="K29" s="59"/>
      <c r="L29" s="59"/>
      <c r="M29" s="59"/>
      <c r="N29" s="59"/>
    </row>
    <row r="30" spans="1:17" s="4" customFormat="1" ht="12" x14ac:dyDescent="0.2">
      <c r="G30" s="3"/>
      <c r="H30" s="3"/>
      <c r="K30" s="64"/>
    </row>
    <row r="31" spans="1:17" s="4" customFormat="1" ht="12" x14ac:dyDescent="0.2">
      <c r="G31" s="3"/>
      <c r="H31" s="3"/>
      <c r="I31" s="58"/>
    </row>
    <row r="32" spans="1:17" s="3" customFormat="1" ht="12" x14ac:dyDescent="0.2">
      <c r="I32" s="58"/>
    </row>
    <row r="33" spans="7:9" s="3" customFormat="1" ht="12" x14ac:dyDescent="0.2">
      <c r="I33" s="58"/>
    </row>
    <row r="34" spans="7:9" s="3" customFormat="1" ht="12" x14ac:dyDescent="0.2">
      <c r="G34" s="41"/>
      <c r="H34" s="40"/>
      <c r="I34" s="58"/>
    </row>
    <row r="35" spans="7:9" s="3" customFormat="1" ht="12" x14ac:dyDescent="0.2">
      <c r="G35" s="41"/>
      <c r="H35" s="40"/>
      <c r="I35" s="58"/>
    </row>
    <row r="43" spans="7:9" ht="3.75" customHeight="1" x14ac:dyDescent="0.2"/>
  </sheetData>
  <customSheetViews>
    <customSheetView guid="{A4BA2B4F-6C7F-384C-92D2-687E51D336F9}" showGridLines="0">
      <selection activeCell="J23" sqref="J23"/>
      <pageMargins left="0.78740157480314965" right="0.78740157480314965" top="0.59055118110236227" bottom="0.59055118110236227" header="0.51181102362204722" footer="0.51181102362204722"/>
      <pageSetup paperSize="9" scale="80" fitToHeight="0" orientation="landscape" horizontalDpi="200" verticalDpi="200" r:id="rId1"/>
      <headerFooter alignWithMargins="0"/>
    </customSheetView>
    <customSheetView guid="{851C4D58-CBB5-4BD4-B94C-2D21BA2430F6}" showGridLines="0">
      <selection activeCell="J23" sqref="J23"/>
      <pageMargins left="0.78740157480314965" right="0.78740157480314965" top="0.59055118110236227" bottom="0.59055118110236227" header="0.51181102362204722" footer="0.51181102362204722"/>
      <pageSetup paperSize="9" scale="80" fitToHeight="0" orientation="landscape" horizontalDpi="200" verticalDpi="200" r:id="rId2"/>
      <headerFooter alignWithMargins="0"/>
    </customSheetView>
    <customSheetView guid="{86A7AC9B-98A5-42F9-A806-FA102879A000}" showGridLines="0">
      <selection activeCell="L10" sqref="L10"/>
      <pageMargins left="0.78740157480314965" right="0.78740157480314965" top="0.59055118110236227" bottom="0.59055118110236227" header="0.51181102362204722" footer="0.51181102362204722"/>
      <pageSetup paperSize="9" scale="80" fitToHeight="0" orientation="landscape" horizontalDpi="200" verticalDpi="200" r:id="rId3"/>
      <headerFooter alignWithMargins="0"/>
    </customSheetView>
    <customSheetView guid="{BA8ACD4D-5E36-4109-BF6A-FEBBE7E0B686}" showGridLines="0">
      <selection activeCell="L10" sqref="L10"/>
      <pageMargins left="0.78740157480314965" right="0.78740157480314965" top="0.59055118110236227" bottom="0.59055118110236227" header="0.51181102362204722" footer="0.51181102362204722"/>
      <pageSetup paperSize="9" scale="80" fitToHeight="0" orientation="landscape" horizontalDpi="200" verticalDpi="200" r:id="rId4"/>
      <headerFooter alignWithMargins="0"/>
    </customSheetView>
    <customSheetView guid="{7FC2AAB4-91BC-45DE-8F32-DB58FFBD6419}" showPageBreaks="1" showGridLines="0" printArea="1" view="pageBreakPreview">
      <selection activeCell="G23" sqref="G23"/>
      <pageMargins left="0.78740157480314965" right="0.78740157480314965" top="0.59055118110236227" bottom="0.59055118110236227" header="0.51181102362204722" footer="0.51181102362204722"/>
      <pageSetup paperSize="9" scale="80" fitToHeight="0" orientation="landscape" horizontalDpi="200" verticalDpi="200" r:id="rId5"/>
      <headerFooter alignWithMargins="0"/>
    </customSheetView>
    <customSheetView guid="{26C407C1-7FBD-1D44-9BF1-E55ADCD94B14}" showGridLines="0" printArea="1">
      <selection activeCell="L10" sqref="L10"/>
      <pageMargins left="0.78740157480314965" right="0.78740157480314965" top="0.59055118110236227" bottom="0.59055118110236227" header="0.51181102362204722" footer="0.51181102362204722"/>
      <pageSetup paperSize="9" scale="80" fitToHeight="0" orientation="landscape" horizontalDpi="200" verticalDpi="200" r:id="rId6"/>
      <headerFooter alignWithMargins="0"/>
    </customSheetView>
    <customSheetView guid="{F78B093A-6880-EE48-85E9-7A846446900F}" showGridLines="0" printArea="1" view="pageBreakPreview">
      <selection activeCell="G23" sqref="G23"/>
      <pageMargins left="0.78740157480314965" right="0.78740157480314965" top="0.59055118110236227" bottom="0.59055118110236227" header="0.51181102362204722" footer="0.51181102362204722"/>
      <pageSetup paperSize="9" scale="80" fitToHeight="0" orientation="landscape" horizontalDpi="200" verticalDpi="200" r:id="rId7"/>
      <headerFooter alignWithMargins="0"/>
    </customSheetView>
    <customSheetView guid="{2596794E-00C6-4E83-A8C7-8EF495032442}" showGridLines="0" printArea="1" view="pageBreakPreview">
      <selection activeCell="F15" sqref="F15"/>
      <pageMargins left="0.78740157480314965" right="0.78740157480314965" top="0.59055118110236227" bottom="0.59055118110236227" header="0.51181102362204722" footer="0.51181102362204722"/>
      <pageSetup paperSize="9" scale="80" fitToHeight="0" orientation="landscape" horizontalDpi="200" verticalDpi="200" r:id="rId8"/>
      <headerFooter alignWithMargins="0"/>
    </customSheetView>
    <customSheetView guid="{71CE8CFD-95C3-4A69-B283-795F331505B2}" showGridLines="0" fitToPage="1" printArea="1" view="pageBreakPreview">
      <selection activeCell="H28" sqref="H28"/>
      <pageMargins left="0.7" right="0.7" top="0.75" bottom="0.75" header="0.3" footer="0.3"/>
      <pageSetup paperSize="9" orientation="landscape" horizontalDpi="200" verticalDpi="200" r:id="rId9"/>
      <headerFooter alignWithMargins="0"/>
    </customSheetView>
    <customSheetView guid="{A82005FB-006E-4B2A-8E75-B7D834F20240}" showGridLines="0">
      <selection activeCell="L10" sqref="L10"/>
      <pageMargins left="0.78740157480314965" right="0.78740157480314965" top="0.59055118110236227" bottom="0.59055118110236227" header="0.51181102362204722" footer="0.51181102362204722"/>
      <pageSetup paperSize="9" scale="80" fitToHeight="0" orientation="landscape" horizontalDpi="200" verticalDpi="200" r:id="rId10"/>
      <headerFooter alignWithMargins="0"/>
    </customSheetView>
    <customSheetView guid="{88F5BBF5-54E1-4B29-B1F1-5D0205191348}" showGridLines="0" fitToPage="1" printArea="1" view="pageBreakPreview" topLeftCell="A7">
      <selection activeCell="A10" sqref="A10"/>
      <pageMargins left="0.7" right="0.7" top="0.75" bottom="0.75" header="0.3" footer="0.3"/>
      <pageSetup paperSize="9" orientation="landscape" horizontalDpi="200" verticalDpi="200" r:id="rId11"/>
      <headerFooter alignWithMargins="0"/>
    </customSheetView>
  </customSheetViews>
  <mergeCells count="13">
    <mergeCell ref="A3:A5"/>
    <mergeCell ref="A12:A14"/>
    <mergeCell ref="K20:L20"/>
    <mergeCell ref="M20:Q20"/>
    <mergeCell ref="B21:H21"/>
    <mergeCell ref="B22:C22"/>
    <mergeCell ref="D22:H22"/>
    <mergeCell ref="B3:H3"/>
    <mergeCell ref="B4:C4"/>
    <mergeCell ref="D4:H4"/>
    <mergeCell ref="B12:H12"/>
    <mergeCell ref="B13:C13"/>
    <mergeCell ref="D13:H13"/>
  </mergeCells>
  <phoneticPr fontId="1"/>
  <pageMargins left="0.7" right="0.7" top="0.75" bottom="0.75" header="0.3" footer="0.3"/>
  <pageSetup paperSize="9" orientation="landscape" horizontalDpi="200" verticalDpi="200" r:id="rId12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16"/>
  <sheetViews>
    <sheetView showGridLines="0" view="pageBreakPreview" zoomScaleNormal="100" zoomScaleSheetLayoutView="100" workbookViewId="0"/>
  </sheetViews>
  <sheetFormatPr defaultColWidth="9" defaultRowHeight="29.25" customHeight="1" x14ac:dyDescent="0.2"/>
  <cols>
    <col min="1" max="1" width="12.44140625" style="1" customWidth="1"/>
    <col min="2" max="2" width="7.6640625" style="67" customWidth="1"/>
    <col min="3" max="4" width="11.6640625" style="40" customWidth="1"/>
    <col min="5" max="5" width="11.6640625" style="41" customWidth="1"/>
    <col min="6" max="6" width="11.6640625" style="40" customWidth="1"/>
    <col min="7" max="7" width="11.6640625" style="41" customWidth="1"/>
    <col min="8" max="8" width="11.6640625" style="1" customWidth="1"/>
    <col min="9" max="11" width="19.33203125" style="1" customWidth="1"/>
    <col min="12" max="12" width="16.109375" style="1" customWidth="1"/>
    <col min="13" max="31" width="6.77734375" style="1" customWidth="1"/>
    <col min="32" max="16384" width="9" style="1"/>
  </cols>
  <sheetData>
    <row r="1" spans="1:7" ht="18" customHeight="1" x14ac:dyDescent="0.2">
      <c r="A1" s="5" t="s">
        <v>81</v>
      </c>
    </row>
    <row r="2" spans="1:7" s="68" customFormat="1" ht="15" customHeight="1" x14ac:dyDescent="0.2">
      <c r="B2" s="61"/>
      <c r="C2" s="59"/>
      <c r="D2" s="59"/>
      <c r="E2" s="72"/>
      <c r="F2" s="59" t="s">
        <v>80</v>
      </c>
      <c r="G2" s="72"/>
    </row>
    <row r="3" spans="1:7" s="68" customFormat="1" ht="15" customHeight="1" x14ac:dyDescent="0.2">
      <c r="A3" s="94" t="s">
        <v>70</v>
      </c>
      <c r="B3" s="94"/>
      <c r="C3" s="98" t="s">
        <v>79</v>
      </c>
      <c r="D3" s="98"/>
      <c r="E3" s="98" t="s">
        <v>78</v>
      </c>
      <c r="F3" s="98"/>
      <c r="G3" s="74"/>
    </row>
    <row r="4" spans="1:7" s="38" customFormat="1" ht="22.5" customHeight="1" x14ac:dyDescent="0.2">
      <c r="A4" s="94"/>
      <c r="B4" s="94"/>
      <c r="C4" s="45" t="s">
        <v>77</v>
      </c>
      <c r="D4" s="45" t="s">
        <v>76</v>
      </c>
      <c r="E4" s="45" t="s">
        <v>75</v>
      </c>
      <c r="F4" s="45" t="s">
        <v>74</v>
      </c>
      <c r="G4" s="61"/>
    </row>
    <row r="5" spans="1:7" s="68" customFormat="1" ht="15" customHeight="1" x14ac:dyDescent="0.2">
      <c r="A5" s="100" t="s">
        <v>0</v>
      </c>
      <c r="B5" s="45" t="s">
        <v>68</v>
      </c>
      <c r="C5" s="70">
        <v>2180198000</v>
      </c>
      <c r="D5" s="70">
        <v>430750000</v>
      </c>
      <c r="E5" s="70">
        <v>1949167000</v>
      </c>
      <c r="F5" s="70">
        <v>1626652000</v>
      </c>
      <c r="G5" s="59"/>
    </row>
    <row r="6" spans="1:7" s="68" customFormat="1" ht="15" customHeight="1" x14ac:dyDescent="0.2">
      <c r="A6" s="101"/>
      <c r="B6" s="45" t="s">
        <v>67</v>
      </c>
      <c r="C6" s="70">
        <v>2249060808</v>
      </c>
      <c r="D6" s="70">
        <v>433196079</v>
      </c>
      <c r="E6" s="70">
        <v>1868798543</v>
      </c>
      <c r="F6" s="70">
        <v>1547734422</v>
      </c>
      <c r="G6" s="59"/>
    </row>
    <row r="7" spans="1:7" s="68" customFormat="1" ht="15" customHeight="1" x14ac:dyDescent="0.2">
      <c r="A7" s="100" t="s">
        <v>4</v>
      </c>
      <c r="B7" s="45" t="s">
        <v>68</v>
      </c>
      <c r="C7" s="71">
        <v>2155404</v>
      </c>
      <c r="D7" s="71">
        <v>504381</v>
      </c>
      <c r="E7" s="71">
        <v>1933908</v>
      </c>
      <c r="F7" s="71">
        <v>1642389</v>
      </c>
      <c r="G7" s="59"/>
    </row>
    <row r="8" spans="1:7" s="68" customFormat="1" ht="15" customHeight="1" x14ac:dyDescent="0.2">
      <c r="A8" s="101"/>
      <c r="B8" s="45" t="s">
        <v>67</v>
      </c>
      <c r="C8" s="70">
        <v>2210042528</v>
      </c>
      <c r="D8" s="70">
        <v>544992275</v>
      </c>
      <c r="E8" s="70">
        <v>1870714318</v>
      </c>
      <c r="F8" s="70">
        <v>1487482275</v>
      </c>
      <c r="G8" s="59"/>
    </row>
    <row r="9" spans="1:7" s="68" customFormat="1" ht="15" customHeight="1" x14ac:dyDescent="0.2">
      <c r="A9" s="100" t="s">
        <v>10</v>
      </c>
      <c r="B9" s="45" t="s">
        <v>68</v>
      </c>
      <c r="C9" s="47">
        <v>2137397000</v>
      </c>
      <c r="D9" s="47">
        <v>479412000</v>
      </c>
      <c r="E9" s="47">
        <v>1920433000</v>
      </c>
      <c r="F9" s="47">
        <v>1743459000</v>
      </c>
      <c r="G9" s="59"/>
    </row>
    <row r="10" spans="1:7" s="68" customFormat="1" ht="15" customHeight="1" x14ac:dyDescent="0.2">
      <c r="A10" s="101"/>
      <c r="B10" s="45" t="s">
        <v>67</v>
      </c>
      <c r="C10" s="47">
        <v>2198578659</v>
      </c>
      <c r="D10" s="47">
        <v>507046480</v>
      </c>
      <c r="E10" s="47">
        <v>1779328195</v>
      </c>
      <c r="F10" s="47">
        <v>1696259277</v>
      </c>
      <c r="G10" s="59"/>
    </row>
    <row r="11" spans="1:7" s="68" customFormat="1" ht="15" customHeight="1" x14ac:dyDescent="0.2">
      <c r="A11" s="100" t="s">
        <v>96</v>
      </c>
      <c r="B11" s="45" t="s">
        <v>68</v>
      </c>
      <c r="C11" s="47">
        <v>2147770000</v>
      </c>
      <c r="D11" s="47">
        <v>542447000</v>
      </c>
      <c r="E11" s="47">
        <v>1902083000</v>
      </c>
      <c r="F11" s="47">
        <v>1909344000</v>
      </c>
      <c r="G11" s="59"/>
    </row>
    <row r="12" spans="1:7" s="68" customFormat="1" ht="15" customHeight="1" x14ac:dyDescent="0.2">
      <c r="A12" s="101"/>
      <c r="B12" s="45" t="s">
        <v>67</v>
      </c>
      <c r="C12" s="47">
        <v>2176315222</v>
      </c>
      <c r="D12" s="47">
        <v>546862585</v>
      </c>
      <c r="E12" s="47">
        <v>1804925650</v>
      </c>
      <c r="F12" s="47">
        <v>1816071051</v>
      </c>
      <c r="G12" s="59"/>
    </row>
    <row r="13" spans="1:7" s="68" customFormat="1" ht="15" customHeight="1" x14ac:dyDescent="0.2">
      <c r="A13" s="100" t="s">
        <v>100</v>
      </c>
      <c r="B13" s="45" t="s">
        <v>68</v>
      </c>
      <c r="C13" s="47">
        <v>2121348000</v>
      </c>
      <c r="D13" s="47">
        <v>571186000</v>
      </c>
      <c r="E13" s="47">
        <v>1954250000</v>
      </c>
      <c r="F13" s="47">
        <v>1893006000</v>
      </c>
      <c r="G13" s="59"/>
    </row>
    <row r="14" spans="1:7" s="68" customFormat="1" ht="15" customHeight="1" x14ac:dyDescent="0.2">
      <c r="A14" s="101"/>
      <c r="B14" s="45" t="s">
        <v>67</v>
      </c>
      <c r="C14" s="47">
        <v>2190261806</v>
      </c>
      <c r="D14" s="47">
        <v>628622178</v>
      </c>
      <c r="E14" s="47">
        <v>1909636340</v>
      </c>
      <c r="F14" s="47">
        <v>1725258367</v>
      </c>
      <c r="G14" s="59"/>
    </row>
    <row r="15" spans="1:7" s="33" customFormat="1" ht="14.25" customHeight="1" x14ac:dyDescent="0.2">
      <c r="A15" s="69" t="s">
        <v>73</v>
      </c>
      <c r="F15" s="73" t="s">
        <v>72</v>
      </c>
      <c r="G15" s="75"/>
    </row>
    <row r="16" spans="1:7" ht="14.25" customHeight="1" x14ac:dyDescent="0.2">
      <c r="E16" s="73"/>
    </row>
    <row r="17" spans="1:1" ht="22.5" customHeight="1" x14ac:dyDescent="0.2">
      <c r="A17" s="33"/>
    </row>
    <row r="18" spans="1:1" ht="22.5" customHeight="1" x14ac:dyDescent="0.2">
      <c r="A18" s="33"/>
    </row>
    <row r="19" spans="1:1" ht="22.5" customHeight="1" x14ac:dyDescent="0.2"/>
    <row r="20" spans="1:1" ht="22.5" customHeight="1" x14ac:dyDescent="0.2"/>
    <row r="21" spans="1:1" ht="22.5" customHeight="1" x14ac:dyDescent="0.2"/>
    <row r="22" spans="1:1" ht="22.5" customHeight="1" x14ac:dyDescent="0.2"/>
    <row r="23" spans="1:1" ht="22.5" customHeight="1" x14ac:dyDescent="0.2"/>
    <row r="24" spans="1:1" ht="22.5" customHeight="1" x14ac:dyDescent="0.2"/>
    <row r="25" spans="1:1" ht="22.5" customHeight="1" x14ac:dyDescent="0.2"/>
    <row r="26" spans="1:1" ht="22.5" customHeight="1" x14ac:dyDescent="0.2"/>
    <row r="27" spans="1:1" ht="22.5" customHeight="1" x14ac:dyDescent="0.2"/>
    <row r="28" spans="1:1" ht="22.5" customHeight="1" x14ac:dyDescent="0.2"/>
    <row r="29" spans="1:1" ht="22.5" customHeight="1" x14ac:dyDescent="0.2"/>
    <row r="30" spans="1:1" ht="22.5" customHeight="1" x14ac:dyDescent="0.2"/>
    <row r="31" spans="1:1" ht="22.5" customHeight="1" x14ac:dyDescent="0.2"/>
    <row r="32" spans="1:1" ht="22.5" customHeight="1" x14ac:dyDescent="0.2"/>
    <row r="33" ht="22.5" customHeight="1" x14ac:dyDescent="0.2"/>
    <row r="34" ht="22.5" customHeight="1" x14ac:dyDescent="0.2"/>
    <row r="35" ht="22.5" customHeight="1" x14ac:dyDescent="0.2"/>
    <row r="36" ht="22.5" customHeight="1" x14ac:dyDescent="0.2"/>
    <row r="37" ht="22.5" customHeight="1" x14ac:dyDescent="0.2"/>
    <row r="38" ht="22.5" customHeight="1" x14ac:dyDescent="0.2"/>
    <row r="39" ht="22.5" customHeight="1" x14ac:dyDescent="0.2"/>
    <row r="40" ht="22.5" customHeight="1" x14ac:dyDescent="0.2"/>
    <row r="41" ht="22.5" customHeight="1" x14ac:dyDescent="0.2"/>
    <row r="42" ht="22.5" customHeight="1" x14ac:dyDescent="0.2"/>
    <row r="43" ht="22.5" customHeight="1" x14ac:dyDescent="0.2"/>
    <row r="44" ht="22.5" customHeight="1" x14ac:dyDescent="0.2"/>
    <row r="45" ht="22.5" customHeight="1" x14ac:dyDescent="0.2"/>
    <row r="46" ht="22.5" customHeight="1" x14ac:dyDescent="0.2"/>
    <row r="47" ht="22.5" customHeight="1" x14ac:dyDescent="0.2"/>
    <row r="48" ht="22.5" customHeight="1" x14ac:dyDescent="0.2"/>
    <row r="49" ht="22.5" customHeight="1" x14ac:dyDescent="0.2"/>
    <row r="50" ht="22.5" customHeight="1" x14ac:dyDescent="0.2"/>
    <row r="51" ht="22.5" customHeight="1" x14ac:dyDescent="0.2"/>
    <row r="52" ht="22.5" customHeight="1" x14ac:dyDescent="0.2"/>
    <row r="53" ht="22.5" customHeight="1" x14ac:dyDescent="0.2"/>
    <row r="54" ht="22.5" customHeight="1" x14ac:dyDescent="0.2"/>
    <row r="55" ht="22.5" customHeight="1" x14ac:dyDescent="0.2"/>
    <row r="56" ht="22.5" customHeight="1" x14ac:dyDescent="0.2"/>
    <row r="57" ht="22.5" customHeight="1" x14ac:dyDescent="0.2"/>
    <row r="58" ht="22.5" customHeight="1" x14ac:dyDescent="0.2"/>
    <row r="59" ht="22.5" customHeight="1" x14ac:dyDescent="0.2"/>
    <row r="60" ht="22.5" customHeight="1" x14ac:dyDescent="0.2"/>
    <row r="61" ht="22.5" customHeight="1" x14ac:dyDescent="0.2"/>
    <row r="62" ht="22.5" customHeight="1" x14ac:dyDescent="0.2"/>
    <row r="63" ht="22.5" customHeight="1" x14ac:dyDescent="0.2"/>
    <row r="64" ht="22.5" customHeight="1" x14ac:dyDescent="0.2"/>
    <row r="65" ht="22.5" customHeight="1" x14ac:dyDescent="0.2"/>
    <row r="66" ht="22.5" customHeight="1" x14ac:dyDescent="0.2"/>
    <row r="67" ht="22.5" customHeight="1" x14ac:dyDescent="0.2"/>
    <row r="68" ht="22.5" customHeight="1" x14ac:dyDescent="0.2"/>
    <row r="69" ht="22.5" customHeight="1" x14ac:dyDescent="0.2"/>
    <row r="70" ht="22.5" customHeight="1" x14ac:dyDescent="0.2"/>
    <row r="71" ht="22.5" customHeight="1" x14ac:dyDescent="0.2"/>
    <row r="72" ht="22.5" customHeight="1" x14ac:dyDescent="0.2"/>
    <row r="73" ht="22.5" customHeight="1" x14ac:dyDescent="0.2"/>
    <row r="74" ht="22.5" customHeight="1" x14ac:dyDescent="0.2"/>
    <row r="75" ht="22.5" customHeight="1" x14ac:dyDescent="0.2"/>
    <row r="76" ht="22.5" customHeight="1" x14ac:dyDescent="0.2"/>
    <row r="77" ht="22.5" customHeight="1" x14ac:dyDescent="0.2"/>
    <row r="78" ht="22.5" customHeight="1" x14ac:dyDescent="0.2"/>
    <row r="79" ht="22.5" customHeight="1" x14ac:dyDescent="0.2"/>
    <row r="80" ht="22.5" customHeight="1" x14ac:dyDescent="0.2"/>
    <row r="81" ht="22.5" customHeight="1" x14ac:dyDescent="0.2"/>
    <row r="82" ht="22.5" customHeight="1" x14ac:dyDescent="0.2"/>
    <row r="83" ht="22.5" customHeight="1" x14ac:dyDescent="0.2"/>
    <row r="84" ht="22.5" customHeight="1" x14ac:dyDescent="0.2"/>
    <row r="85" ht="22.5" customHeight="1" x14ac:dyDescent="0.2"/>
    <row r="86" ht="22.5" customHeight="1" x14ac:dyDescent="0.2"/>
    <row r="87" ht="22.5" customHeight="1" x14ac:dyDescent="0.2"/>
    <row r="88" ht="22.5" customHeight="1" x14ac:dyDescent="0.2"/>
    <row r="89" ht="22.5" customHeight="1" x14ac:dyDescent="0.2"/>
    <row r="90" ht="22.5" customHeight="1" x14ac:dyDescent="0.2"/>
    <row r="91" ht="22.5" customHeight="1" x14ac:dyDescent="0.2"/>
    <row r="92" ht="22.5" customHeight="1" x14ac:dyDescent="0.2"/>
    <row r="93" ht="22.5" customHeight="1" x14ac:dyDescent="0.2"/>
    <row r="94" ht="22.5" customHeight="1" x14ac:dyDescent="0.2"/>
    <row r="95" ht="22.5" customHeight="1" x14ac:dyDescent="0.2"/>
    <row r="96" ht="22.5" customHeight="1" x14ac:dyDescent="0.2"/>
    <row r="97" ht="22.5" customHeight="1" x14ac:dyDescent="0.2"/>
    <row r="98" ht="22.5" customHeight="1" x14ac:dyDescent="0.2"/>
    <row r="99" ht="22.5" customHeight="1" x14ac:dyDescent="0.2"/>
    <row r="100" ht="22.5" customHeight="1" x14ac:dyDescent="0.2"/>
    <row r="101" ht="22.5" customHeight="1" x14ac:dyDescent="0.2"/>
    <row r="102" ht="22.5" customHeight="1" x14ac:dyDescent="0.2"/>
    <row r="103" ht="22.5" customHeight="1" x14ac:dyDescent="0.2"/>
    <row r="104" ht="22.5" customHeight="1" x14ac:dyDescent="0.2"/>
    <row r="105" ht="22.5" customHeight="1" x14ac:dyDescent="0.2"/>
    <row r="106" ht="22.5" customHeight="1" x14ac:dyDescent="0.2"/>
    <row r="107" ht="22.5" customHeight="1" x14ac:dyDescent="0.2"/>
    <row r="108" ht="22.5" customHeight="1" x14ac:dyDescent="0.2"/>
    <row r="109" ht="22.5" customHeight="1" x14ac:dyDescent="0.2"/>
    <row r="110" ht="22.5" customHeight="1" x14ac:dyDescent="0.2"/>
    <row r="111" ht="22.5" customHeight="1" x14ac:dyDescent="0.2"/>
    <row r="112" ht="22.5" customHeight="1" x14ac:dyDescent="0.2"/>
    <row r="113" ht="22.5" customHeight="1" x14ac:dyDescent="0.2"/>
    <row r="114" ht="22.5" customHeight="1" x14ac:dyDescent="0.2"/>
    <row r="115" ht="22.5" customHeight="1" x14ac:dyDescent="0.2"/>
    <row r="116" ht="22.5" customHeight="1" x14ac:dyDescent="0.2"/>
    <row r="117" ht="22.5" customHeight="1" x14ac:dyDescent="0.2"/>
    <row r="118" ht="22.5" customHeight="1" x14ac:dyDescent="0.2"/>
    <row r="119" ht="22.5" customHeight="1" x14ac:dyDescent="0.2"/>
    <row r="120" ht="22.5" customHeight="1" x14ac:dyDescent="0.2"/>
    <row r="121" ht="22.5" customHeight="1" x14ac:dyDescent="0.2"/>
    <row r="122" ht="22.5" customHeight="1" x14ac:dyDescent="0.2"/>
    <row r="123" ht="22.5" customHeight="1" x14ac:dyDescent="0.2"/>
    <row r="124" ht="22.5" customHeight="1" x14ac:dyDescent="0.2"/>
    <row r="125" ht="22.5" customHeight="1" x14ac:dyDescent="0.2"/>
    <row r="126" ht="22.5" customHeight="1" x14ac:dyDescent="0.2"/>
    <row r="127" ht="22.5" customHeight="1" x14ac:dyDescent="0.2"/>
    <row r="128" ht="22.5" customHeight="1" x14ac:dyDescent="0.2"/>
    <row r="129" ht="22.5" customHeight="1" x14ac:dyDescent="0.2"/>
    <row r="130" ht="22.5" customHeight="1" x14ac:dyDescent="0.2"/>
    <row r="131" ht="22.5" customHeight="1" x14ac:dyDescent="0.2"/>
    <row r="132" ht="22.5" customHeight="1" x14ac:dyDescent="0.2"/>
    <row r="133" ht="22.5" customHeight="1" x14ac:dyDescent="0.2"/>
    <row r="134" ht="22.5" customHeight="1" x14ac:dyDescent="0.2"/>
    <row r="135" ht="22.5" customHeight="1" x14ac:dyDescent="0.2"/>
    <row r="136" ht="22.5" customHeight="1" x14ac:dyDescent="0.2"/>
    <row r="137" ht="22.5" customHeight="1" x14ac:dyDescent="0.2"/>
    <row r="138" ht="22.5" customHeight="1" x14ac:dyDescent="0.2"/>
    <row r="139" ht="22.5" customHeight="1" x14ac:dyDescent="0.2"/>
    <row r="140" ht="22.5" customHeight="1" x14ac:dyDescent="0.2"/>
    <row r="141" ht="22.5" customHeight="1" x14ac:dyDescent="0.2"/>
    <row r="142" ht="22.5" customHeight="1" x14ac:dyDescent="0.2"/>
    <row r="143" ht="22.5" customHeight="1" x14ac:dyDescent="0.2"/>
    <row r="144" ht="22.5" customHeight="1" x14ac:dyDescent="0.2"/>
    <row r="145" ht="22.5" customHeight="1" x14ac:dyDescent="0.2"/>
    <row r="146" ht="22.5" customHeight="1" x14ac:dyDescent="0.2"/>
    <row r="147" ht="22.5" customHeight="1" x14ac:dyDescent="0.2"/>
    <row r="148" ht="22.5" customHeight="1" x14ac:dyDescent="0.2"/>
    <row r="149" ht="22.5" customHeight="1" x14ac:dyDescent="0.2"/>
    <row r="150" ht="22.5" customHeight="1" x14ac:dyDescent="0.2"/>
    <row r="151" ht="22.5" customHeight="1" x14ac:dyDescent="0.2"/>
    <row r="152" ht="22.5" customHeight="1" x14ac:dyDescent="0.2"/>
    <row r="153" ht="22.5" customHeight="1" x14ac:dyDescent="0.2"/>
    <row r="154" ht="22.5" customHeight="1" x14ac:dyDescent="0.2"/>
    <row r="155" ht="22.5" customHeight="1" x14ac:dyDescent="0.2"/>
    <row r="156" ht="22.5" customHeight="1" x14ac:dyDescent="0.2"/>
    <row r="157" ht="22.5" customHeight="1" x14ac:dyDescent="0.2"/>
    <row r="158" ht="22.5" customHeight="1" x14ac:dyDescent="0.2"/>
    <row r="159" ht="22.5" customHeight="1" x14ac:dyDescent="0.2"/>
    <row r="160" ht="22.5" customHeight="1" x14ac:dyDescent="0.2"/>
    <row r="161" ht="22.5" customHeight="1" x14ac:dyDescent="0.2"/>
    <row r="162" ht="22.5" customHeight="1" x14ac:dyDescent="0.2"/>
    <row r="163" ht="22.5" customHeight="1" x14ac:dyDescent="0.2"/>
    <row r="164" ht="22.5" customHeight="1" x14ac:dyDescent="0.2"/>
    <row r="165" ht="22.5" customHeight="1" x14ac:dyDescent="0.2"/>
    <row r="166" ht="22.5" customHeight="1" x14ac:dyDescent="0.2"/>
    <row r="167" ht="22.5" customHeight="1" x14ac:dyDescent="0.2"/>
    <row r="168" ht="22.5" customHeight="1" x14ac:dyDescent="0.2"/>
    <row r="169" ht="22.5" customHeight="1" x14ac:dyDescent="0.2"/>
    <row r="170" ht="22.5" customHeight="1" x14ac:dyDescent="0.2"/>
    <row r="171" ht="22.5" customHeight="1" x14ac:dyDescent="0.2"/>
    <row r="172" ht="22.5" customHeight="1" x14ac:dyDescent="0.2"/>
    <row r="173" ht="22.5" customHeight="1" x14ac:dyDescent="0.2"/>
    <row r="174" ht="22.5" customHeight="1" x14ac:dyDescent="0.2"/>
    <row r="175" ht="22.5" customHeight="1" x14ac:dyDescent="0.2"/>
    <row r="176" ht="22.5" customHeight="1" x14ac:dyDescent="0.2"/>
    <row r="177" ht="22.5" customHeight="1" x14ac:dyDescent="0.2"/>
    <row r="178" ht="22.5" customHeight="1" x14ac:dyDescent="0.2"/>
    <row r="179" ht="22.5" customHeight="1" x14ac:dyDescent="0.2"/>
    <row r="180" ht="22.5" customHeight="1" x14ac:dyDescent="0.2"/>
    <row r="181" ht="22.5" customHeight="1" x14ac:dyDescent="0.2"/>
    <row r="182" ht="22.5" customHeight="1" x14ac:dyDescent="0.2"/>
    <row r="183" ht="22.5" customHeight="1" x14ac:dyDescent="0.2"/>
    <row r="184" ht="22.5" customHeight="1" x14ac:dyDescent="0.2"/>
    <row r="185" ht="22.5" customHeight="1" x14ac:dyDescent="0.2"/>
    <row r="186" ht="22.5" customHeight="1" x14ac:dyDescent="0.2"/>
    <row r="187" ht="22.5" customHeight="1" x14ac:dyDescent="0.2"/>
    <row r="188" ht="22.5" customHeight="1" x14ac:dyDescent="0.2"/>
    <row r="189" ht="22.5" customHeight="1" x14ac:dyDescent="0.2"/>
    <row r="190" ht="22.5" customHeight="1" x14ac:dyDescent="0.2"/>
    <row r="191" ht="22.5" customHeight="1" x14ac:dyDescent="0.2"/>
    <row r="192" ht="22.5" customHeight="1" x14ac:dyDescent="0.2"/>
    <row r="193" ht="22.5" customHeight="1" x14ac:dyDescent="0.2"/>
    <row r="194" ht="22.5" customHeight="1" x14ac:dyDescent="0.2"/>
    <row r="195" ht="22.5" customHeight="1" x14ac:dyDescent="0.2"/>
    <row r="196" ht="22.5" customHeight="1" x14ac:dyDescent="0.2"/>
    <row r="197" ht="22.5" customHeight="1" x14ac:dyDescent="0.2"/>
    <row r="198" ht="22.5" customHeight="1" x14ac:dyDescent="0.2"/>
    <row r="199" ht="22.5" customHeight="1" x14ac:dyDescent="0.2"/>
    <row r="200" ht="22.5" customHeight="1" x14ac:dyDescent="0.2"/>
    <row r="201" ht="22.5" customHeight="1" x14ac:dyDescent="0.2"/>
    <row r="202" ht="22.5" customHeight="1" x14ac:dyDescent="0.2"/>
    <row r="203" ht="22.5" customHeight="1" x14ac:dyDescent="0.2"/>
    <row r="204" ht="22.5" customHeight="1" x14ac:dyDescent="0.2"/>
    <row r="205" ht="22.5" customHeight="1" x14ac:dyDescent="0.2"/>
    <row r="206" ht="22.5" customHeight="1" x14ac:dyDescent="0.2"/>
    <row r="207" ht="22.5" customHeight="1" x14ac:dyDescent="0.2"/>
    <row r="208" ht="22.5" customHeight="1" x14ac:dyDescent="0.2"/>
    <row r="209" ht="22.5" customHeight="1" x14ac:dyDescent="0.2"/>
    <row r="210" ht="22.5" customHeight="1" x14ac:dyDescent="0.2"/>
    <row r="211" ht="22.5" customHeight="1" x14ac:dyDescent="0.2"/>
    <row r="212" ht="22.5" customHeight="1" x14ac:dyDescent="0.2"/>
    <row r="213" ht="22.5" customHeight="1" x14ac:dyDescent="0.2"/>
    <row r="214" ht="22.5" customHeight="1" x14ac:dyDescent="0.2"/>
    <row r="215" ht="22.5" customHeight="1" x14ac:dyDescent="0.2"/>
    <row r="216" ht="22.5" customHeight="1" x14ac:dyDescent="0.2"/>
  </sheetData>
  <customSheetViews>
    <customSheetView guid="{A4BA2B4F-6C7F-384C-92D2-687E51D336F9}" showGridLines="0">
      <selection activeCell="J10" sqref="J10"/>
      <pageMargins left="0.59055118110236227" right="0.59055118110236227" top="0.59055118110236227" bottom="0.59055118110236227" header="0.51181102362204722" footer="0.51181102362204722"/>
      <pageSetup paperSize="9" fitToHeight="0" orientation="landscape" horizontalDpi="200" verticalDpi="200" r:id="rId1"/>
      <headerFooter alignWithMargins="0"/>
    </customSheetView>
    <customSheetView guid="{851C4D58-CBB5-4BD4-B94C-2D21BA2430F6}" showGridLines="0">
      <selection activeCell="J10" sqref="J10"/>
      <pageMargins left="0.59055118110236227" right="0.59055118110236227" top="0.59055118110236227" bottom="0.59055118110236227" header="0.51181102362204722" footer="0.51181102362204722"/>
      <pageSetup paperSize="9" fitToHeight="0" orientation="landscape" horizontalDpi="200" verticalDpi="200" r:id="rId2"/>
      <headerFooter alignWithMargins="0"/>
    </customSheetView>
    <customSheetView guid="{86A7AC9B-98A5-42F9-A806-FA102879A000}" showGridLines="0">
      <selection activeCell="J10" sqref="J10"/>
      <pageMargins left="0.59055118110236227" right="0.59055118110236227" top="0.59055118110236227" bottom="0.59055118110236227" header="0.51181102362204722" footer="0.51181102362204722"/>
      <pageSetup paperSize="9" fitToHeight="0" orientation="landscape" horizontalDpi="200" verticalDpi="200" r:id="rId3"/>
      <headerFooter alignWithMargins="0"/>
    </customSheetView>
    <customSheetView guid="{BA8ACD4D-5E36-4109-BF6A-FEBBE7E0B686}" showGridLines="0">
      <selection activeCell="D17" sqref="D17"/>
      <pageMargins left="0.59055118110236227" right="0.59055118110236227" top="0.59055118110236227" bottom="0.59055118110236227" header="0.51181102362204722" footer="0.51181102362204722"/>
      <pageSetup paperSize="9" fitToHeight="0" orientation="landscape" horizontalDpi="200" verticalDpi="200" r:id="rId4"/>
      <headerFooter alignWithMargins="0"/>
    </customSheetView>
    <customSheetView guid="{7FC2AAB4-91BC-45DE-8F32-DB58FFBD6419}" showGridLines="0">
      <selection activeCell="F15" sqref="F15"/>
      <pageMargins left="0.59055118110236227" right="0.59055118110236227" top="0.59055118110236227" bottom="0.59055118110236227" header="0.51181102362204722" footer="0.51181102362204722"/>
      <pageSetup paperSize="9" fitToHeight="0" orientation="landscape" horizontalDpi="200" verticalDpi="200" r:id="rId5"/>
      <headerFooter alignWithMargins="0"/>
    </customSheetView>
    <customSheetView guid="{26C407C1-7FBD-1D44-9BF1-E55ADCD94B14}" showGridLines="0">
      <selection activeCell="F15" sqref="F15"/>
      <pageMargins left="0.59055118110236227" right="0.59055118110236227" top="0.59055118110236227" bottom="0.59055118110236227" header="0.51181102362204722" footer="0.51181102362204722"/>
      <pageSetup paperSize="9" fitToHeight="0" orientation="landscape" horizontalDpi="200" verticalDpi="200" r:id="rId6"/>
      <headerFooter alignWithMargins="0"/>
    </customSheetView>
    <customSheetView guid="{F78B093A-6880-EE48-85E9-7A846446900F}" showGridLines="0">
      <selection activeCell="F15" sqref="F15"/>
      <pageMargins left="0.59055118110236227" right="0.59055118110236227" top="0.59055118110236227" bottom="0.59055118110236227" header="0.51181102362204722" footer="0.51181102362204722"/>
      <pageSetup paperSize="9" fitToHeight="0" orientation="landscape" horizontalDpi="200" verticalDpi="200" r:id="rId7"/>
      <headerFooter alignWithMargins="0"/>
    </customSheetView>
    <customSheetView guid="{2596794E-00C6-4E83-A8C7-8EF495032442}" showGridLines="0">
      <pageMargins left="0.59055118110236227" right="0.59055118110236227" top="0.59055118110236227" bottom="0.59055118110236227" header="0.51181102362204722" footer="0.51181102362204722"/>
      <pageSetup paperSize="9" fitToHeight="0" orientation="landscape" horizontalDpi="200" verticalDpi="200" r:id="rId8"/>
      <headerFooter alignWithMargins="0"/>
    </customSheetView>
    <customSheetView guid="{71CE8CFD-95C3-4A69-B283-795F331505B2}" showPageBreaks="1" showGridLines="0" printArea="1" view="pageBreakPreview">
      <selection activeCell="C13" sqref="C13:F14"/>
      <pageMargins left="0.7" right="0.7" top="0.75" bottom="0.75" header="0.3" footer="0.3"/>
      <pageSetup paperSize="9" fitToHeight="0" orientation="landscape" horizontalDpi="200" verticalDpi="200" r:id="rId9"/>
      <headerFooter alignWithMargins="0"/>
    </customSheetView>
    <customSheetView guid="{A82005FB-006E-4B2A-8E75-B7D834F20240}" showGridLines="0">
      <selection activeCell="J10" sqref="J10"/>
      <pageMargins left="0.59055118110236227" right="0.59055118110236227" top="0.59055118110236227" bottom="0.59055118110236227" header="0.51181102362204722" footer="0.51181102362204722"/>
      <pageSetup paperSize="9" fitToHeight="0" orientation="landscape" horizontalDpi="200" verticalDpi="200" r:id="rId10"/>
      <headerFooter alignWithMargins="0"/>
    </customSheetView>
    <customSheetView guid="{88F5BBF5-54E1-4B29-B1F1-5D0205191348}" showPageBreaks="1" showGridLines="0" printArea="1" view="pageBreakPreview">
      <selection activeCell="F14" sqref="F14"/>
      <pageMargins left="0.7" right="0.7" top="0.75" bottom="0.75" header="0.3" footer="0.3"/>
      <pageSetup paperSize="9" fitToHeight="0" orientation="landscape" horizontalDpi="200" verticalDpi="200" r:id="rId11"/>
      <headerFooter alignWithMargins="0"/>
    </customSheetView>
  </customSheetViews>
  <mergeCells count="8">
    <mergeCell ref="A9:A10"/>
    <mergeCell ref="A11:A12"/>
    <mergeCell ref="A13:A14"/>
    <mergeCell ref="C3:D3"/>
    <mergeCell ref="E3:F3"/>
    <mergeCell ref="A3:B4"/>
    <mergeCell ref="A5:A6"/>
    <mergeCell ref="A7:A8"/>
  </mergeCells>
  <phoneticPr fontId="1"/>
  <pageMargins left="0.7" right="0.7" top="0.75" bottom="0.75" header="0.3" footer="0.3"/>
  <pageSetup paperSize="9" fitToHeight="0" orientation="landscape" horizontalDpi="200" verticalDpi="200" r:id="rId12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38"/>
  <sheetViews>
    <sheetView showGridLines="0" view="pageBreakPreview" zoomScaleNormal="100" zoomScaleSheetLayoutView="100" workbookViewId="0"/>
  </sheetViews>
  <sheetFormatPr defaultColWidth="9" defaultRowHeight="29.25" customHeight="1" x14ac:dyDescent="0.2"/>
  <cols>
    <col min="1" max="1" width="12.109375" style="40" customWidth="1"/>
    <col min="2" max="2" width="7.77734375" style="40" customWidth="1"/>
    <col min="3" max="4" width="12.109375" style="40" customWidth="1"/>
    <col min="5" max="5" width="12.109375" style="41" customWidth="1"/>
    <col min="6" max="6" width="12.109375" style="40" customWidth="1"/>
    <col min="7" max="11" width="19.33203125" style="1" customWidth="1"/>
    <col min="12" max="12" width="16.109375" style="1" customWidth="1"/>
    <col min="13" max="31" width="6.77734375" style="1" customWidth="1"/>
    <col min="32" max="16384" width="9" style="1"/>
  </cols>
  <sheetData>
    <row r="1" spans="1:6" ht="18" customHeight="1" x14ac:dyDescent="0.2">
      <c r="A1" s="5" t="s">
        <v>84</v>
      </c>
    </row>
    <row r="2" spans="1:6" s="68" customFormat="1" ht="15" customHeight="1" x14ac:dyDescent="0.2">
      <c r="A2" s="76"/>
      <c r="B2" s="59"/>
      <c r="C2" s="59"/>
      <c r="D2" s="59"/>
      <c r="E2" s="72"/>
      <c r="F2" s="59" t="s">
        <v>80</v>
      </c>
    </row>
    <row r="3" spans="1:6" s="68" customFormat="1" ht="15" customHeight="1" x14ac:dyDescent="0.2">
      <c r="A3" s="94" t="s">
        <v>70</v>
      </c>
      <c r="B3" s="94"/>
      <c r="C3" s="98" t="s">
        <v>79</v>
      </c>
      <c r="D3" s="98"/>
      <c r="E3" s="98" t="s">
        <v>78</v>
      </c>
      <c r="F3" s="98"/>
    </row>
    <row r="4" spans="1:6" s="38" customFormat="1" ht="22.5" customHeight="1" x14ac:dyDescent="0.2">
      <c r="A4" s="94"/>
      <c r="B4" s="94"/>
      <c r="C4" s="45" t="s">
        <v>77</v>
      </c>
      <c r="D4" s="45" t="s">
        <v>76</v>
      </c>
      <c r="E4" s="45" t="s">
        <v>75</v>
      </c>
      <c r="F4" s="45" t="s">
        <v>74</v>
      </c>
    </row>
    <row r="5" spans="1:6" s="68" customFormat="1" ht="15" customHeight="1" x14ac:dyDescent="0.2">
      <c r="A5" s="100" t="s">
        <v>64</v>
      </c>
      <c r="B5" s="45" t="s">
        <v>68</v>
      </c>
      <c r="C5" s="47">
        <v>3757422000</v>
      </c>
      <c r="D5" s="47">
        <v>431783000</v>
      </c>
      <c r="E5" s="47">
        <v>4055517000</v>
      </c>
      <c r="F5" s="47">
        <v>637128000</v>
      </c>
    </row>
    <row r="6" spans="1:6" s="68" customFormat="1" ht="15" customHeight="1" x14ac:dyDescent="0.2">
      <c r="A6" s="101"/>
      <c r="B6" s="45" t="s">
        <v>67</v>
      </c>
      <c r="C6" s="47">
        <v>3592276490</v>
      </c>
      <c r="D6" s="47">
        <v>548974000</v>
      </c>
      <c r="E6" s="47">
        <v>3839310308</v>
      </c>
      <c r="F6" s="47">
        <v>751932824</v>
      </c>
    </row>
    <row r="7" spans="1:6" s="68" customFormat="1" ht="15" customHeight="1" x14ac:dyDescent="0.2">
      <c r="A7" s="100" t="s">
        <v>63</v>
      </c>
      <c r="B7" s="45" t="s">
        <v>68</v>
      </c>
      <c r="C7" s="47">
        <v>3708821000</v>
      </c>
      <c r="D7" s="47">
        <v>369494000</v>
      </c>
      <c r="E7" s="47">
        <v>3932456000</v>
      </c>
      <c r="F7" s="47">
        <v>578717000</v>
      </c>
    </row>
    <row r="8" spans="1:6" s="68" customFormat="1" ht="15" customHeight="1" x14ac:dyDescent="0.2">
      <c r="A8" s="101"/>
      <c r="B8" s="45" t="s">
        <v>67</v>
      </c>
      <c r="C8" s="47">
        <v>4064455689</v>
      </c>
      <c r="D8" s="47">
        <v>363907000</v>
      </c>
      <c r="E8" s="47">
        <v>3882150343</v>
      </c>
      <c r="F8" s="47">
        <v>563977982</v>
      </c>
    </row>
    <row r="9" spans="1:6" s="68" customFormat="1" ht="15" customHeight="1" x14ac:dyDescent="0.2">
      <c r="A9" s="100" t="s">
        <v>62</v>
      </c>
      <c r="B9" s="45" t="s">
        <v>68</v>
      </c>
      <c r="C9" s="47">
        <v>3827431000</v>
      </c>
      <c r="D9" s="47">
        <v>836780000</v>
      </c>
      <c r="E9" s="47">
        <v>3984372000</v>
      </c>
      <c r="F9" s="47">
        <v>1066986000</v>
      </c>
    </row>
    <row r="10" spans="1:6" s="68" customFormat="1" ht="15" customHeight="1" x14ac:dyDescent="0.2">
      <c r="A10" s="101"/>
      <c r="B10" s="45" t="s">
        <v>67</v>
      </c>
      <c r="C10" s="47">
        <v>3906938414</v>
      </c>
      <c r="D10" s="47">
        <v>463370000</v>
      </c>
      <c r="E10" s="47">
        <v>3841307176</v>
      </c>
      <c r="F10" s="47">
        <v>681808869</v>
      </c>
    </row>
    <row r="11" spans="1:6" s="68" customFormat="1" ht="15" customHeight="1" x14ac:dyDescent="0.2">
      <c r="A11" s="100" t="s">
        <v>98</v>
      </c>
      <c r="B11" s="45" t="s">
        <v>68</v>
      </c>
      <c r="C11" s="47">
        <v>3890887000</v>
      </c>
      <c r="D11" s="47">
        <v>400439000</v>
      </c>
      <c r="E11" s="47">
        <v>4020445000</v>
      </c>
      <c r="F11" s="47">
        <v>630740000</v>
      </c>
    </row>
    <row r="12" spans="1:6" s="68" customFormat="1" ht="15" customHeight="1" x14ac:dyDescent="0.2">
      <c r="A12" s="101"/>
      <c r="B12" s="45" t="s">
        <v>67</v>
      </c>
      <c r="C12" s="47">
        <v>3714222149</v>
      </c>
      <c r="D12" s="47">
        <v>806950000</v>
      </c>
      <c r="E12" s="47">
        <v>3823623273</v>
      </c>
      <c r="F12" s="47">
        <v>1028410335</v>
      </c>
    </row>
    <row r="13" spans="1:6" s="68" customFormat="1" ht="15" customHeight="1" x14ac:dyDescent="0.2">
      <c r="A13" s="100" t="s">
        <v>101</v>
      </c>
      <c r="B13" s="45" t="s">
        <v>68</v>
      </c>
      <c r="C13" s="47">
        <v>3856715000</v>
      </c>
      <c r="D13" s="47">
        <v>736630000</v>
      </c>
      <c r="E13" s="47">
        <v>4125826000</v>
      </c>
      <c r="F13" s="47">
        <v>1000758000</v>
      </c>
    </row>
    <row r="14" spans="1:6" s="68" customFormat="1" ht="15" customHeight="1" x14ac:dyDescent="0.2">
      <c r="A14" s="101"/>
      <c r="B14" s="45" t="s">
        <v>67</v>
      </c>
      <c r="C14" s="47">
        <v>3993891268</v>
      </c>
      <c r="D14" s="47">
        <v>582371000</v>
      </c>
      <c r="E14" s="47">
        <v>4195454962</v>
      </c>
      <c r="F14" s="47">
        <v>839369508</v>
      </c>
    </row>
    <row r="15" spans="1:6" s="33" customFormat="1" ht="14.25" customHeight="1" x14ac:dyDescent="0.2">
      <c r="A15" s="77" t="s">
        <v>82</v>
      </c>
      <c r="B15" s="35"/>
      <c r="C15" s="35"/>
      <c r="D15" s="35"/>
      <c r="E15" s="75"/>
      <c r="F15" s="73" t="s">
        <v>35</v>
      </c>
    </row>
    <row r="16" spans="1:6" ht="14.25" customHeight="1" x14ac:dyDescent="0.2">
      <c r="A16" s="77"/>
    </row>
    <row r="17" spans="1:6" ht="14.25" customHeight="1" x14ac:dyDescent="0.2">
      <c r="A17" s="77"/>
    </row>
    <row r="18" spans="1:6" ht="14.25" customHeight="1" x14ac:dyDescent="0.2"/>
    <row r="19" spans="1:6" ht="14.25" customHeight="1" x14ac:dyDescent="0.2"/>
    <row r="20" spans="1:6" ht="14.25" customHeight="1" x14ac:dyDescent="0.2">
      <c r="A20" s="78"/>
      <c r="B20" s="78"/>
      <c r="C20" s="78"/>
      <c r="D20" s="78"/>
      <c r="E20" s="78"/>
      <c r="F20" s="78"/>
    </row>
    <row r="21" spans="1:6" ht="22.5" customHeight="1" x14ac:dyDescent="0.2">
      <c r="A21" s="78"/>
      <c r="B21" s="78"/>
      <c r="C21" s="78"/>
      <c r="D21" s="78"/>
      <c r="E21" s="78"/>
      <c r="F21" s="78"/>
    </row>
    <row r="22" spans="1:6" ht="15" customHeight="1" x14ac:dyDescent="0.2"/>
    <row r="23" spans="1:6" ht="15" customHeight="1" x14ac:dyDescent="0.2"/>
    <row r="24" spans="1:6" ht="15" customHeight="1" x14ac:dyDescent="0.2"/>
    <row r="25" spans="1:6" ht="15" customHeight="1" x14ac:dyDescent="0.2"/>
    <row r="26" spans="1:6" ht="15" customHeight="1" x14ac:dyDescent="0.2"/>
    <row r="27" spans="1:6" ht="15" customHeight="1" x14ac:dyDescent="0.2"/>
    <row r="28" spans="1:6" ht="15" customHeight="1" x14ac:dyDescent="0.2"/>
    <row r="29" spans="1:6" ht="15" customHeight="1" x14ac:dyDescent="0.2"/>
    <row r="30" spans="1:6" ht="15" customHeight="1" x14ac:dyDescent="0.2"/>
    <row r="31" spans="1:6" ht="15" customHeight="1" x14ac:dyDescent="0.2"/>
    <row r="32" spans="1:6" ht="15" customHeight="1" x14ac:dyDescent="0.2"/>
    <row r="33" spans="1:6" ht="22.5" customHeight="1" x14ac:dyDescent="0.2">
      <c r="A33" s="78"/>
      <c r="B33" s="78"/>
      <c r="C33" s="78"/>
      <c r="D33" s="78"/>
      <c r="E33" s="78"/>
      <c r="F33" s="78"/>
    </row>
    <row r="34" spans="1:6" ht="22.5" customHeight="1" x14ac:dyDescent="0.2">
      <c r="A34" s="78"/>
      <c r="B34" s="78"/>
      <c r="C34" s="78"/>
      <c r="D34" s="78"/>
      <c r="E34" s="78"/>
      <c r="F34" s="78"/>
    </row>
    <row r="35" spans="1:6" s="33" customFormat="1" ht="22.5" customHeight="1" x14ac:dyDescent="0.2">
      <c r="A35" s="35"/>
      <c r="B35" s="35"/>
      <c r="C35" s="35"/>
      <c r="D35" s="35"/>
      <c r="E35" s="75"/>
      <c r="F35" s="35"/>
    </row>
    <row r="36" spans="1:6" ht="22.5" customHeight="1" x14ac:dyDescent="0.2"/>
    <row r="37" spans="1:6" ht="22.5" customHeight="1" x14ac:dyDescent="0.2"/>
    <row r="38" spans="1:6" ht="22.5" customHeight="1" x14ac:dyDescent="0.2"/>
    <row r="39" spans="1:6" ht="22.5" customHeight="1" x14ac:dyDescent="0.2"/>
    <row r="40" spans="1:6" ht="22.5" customHeight="1" x14ac:dyDescent="0.2"/>
    <row r="41" spans="1:6" ht="22.5" customHeight="1" x14ac:dyDescent="0.2"/>
    <row r="42" spans="1:6" ht="22.5" customHeight="1" x14ac:dyDescent="0.2"/>
    <row r="43" spans="1:6" ht="22.5" customHeight="1" x14ac:dyDescent="0.2"/>
    <row r="44" spans="1:6" ht="22.5" customHeight="1" x14ac:dyDescent="0.2"/>
    <row r="45" spans="1:6" ht="22.5" customHeight="1" x14ac:dyDescent="0.2"/>
    <row r="46" spans="1:6" ht="22.5" customHeight="1" x14ac:dyDescent="0.2"/>
    <row r="47" spans="1:6" ht="22.5" customHeight="1" x14ac:dyDescent="0.2"/>
    <row r="48" spans="1:6" ht="22.5" customHeight="1" x14ac:dyDescent="0.2"/>
    <row r="49" ht="22.5" customHeight="1" x14ac:dyDescent="0.2"/>
    <row r="50" ht="22.5" customHeight="1" x14ac:dyDescent="0.2"/>
    <row r="51" ht="22.5" customHeight="1" x14ac:dyDescent="0.2"/>
    <row r="52" ht="22.5" customHeight="1" x14ac:dyDescent="0.2"/>
    <row r="53" ht="22.5" customHeight="1" x14ac:dyDescent="0.2"/>
    <row r="54" ht="22.5" customHeight="1" x14ac:dyDescent="0.2"/>
    <row r="55" ht="22.5" customHeight="1" x14ac:dyDescent="0.2"/>
    <row r="56" ht="22.5" customHeight="1" x14ac:dyDescent="0.2"/>
    <row r="57" ht="22.5" customHeight="1" x14ac:dyDescent="0.2"/>
    <row r="58" ht="22.5" customHeight="1" x14ac:dyDescent="0.2"/>
    <row r="59" ht="22.5" customHeight="1" x14ac:dyDescent="0.2"/>
    <row r="60" ht="22.5" customHeight="1" x14ac:dyDescent="0.2"/>
    <row r="61" ht="22.5" customHeight="1" x14ac:dyDescent="0.2"/>
    <row r="62" ht="22.5" customHeight="1" x14ac:dyDescent="0.2"/>
    <row r="63" ht="22.5" customHeight="1" x14ac:dyDescent="0.2"/>
    <row r="64" ht="22.5" customHeight="1" x14ac:dyDescent="0.2"/>
    <row r="65" ht="22.5" customHeight="1" x14ac:dyDescent="0.2"/>
    <row r="66" ht="22.5" customHeight="1" x14ac:dyDescent="0.2"/>
    <row r="67" ht="22.5" customHeight="1" x14ac:dyDescent="0.2"/>
    <row r="68" ht="22.5" customHeight="1" x14ac:dyDescent="0.2"/>
    <row r="69" ht="22.5" customHeight="1" x14ac:dyDescent="0.2"/>
    <row r="70" ht="22.5" customHeight="1" x14ac:dyDescent="0.2"/>
    <row r="71" ht="22.5" customHeight="1" x14ac:dyDescent="0.2"/>
    <row r="72" ht="22.5" customHeight="1" x14ac:dyDescent="0.2"/>
    <row r="73" ht="22.5" customHeight="1" x14ac:dyDescent="0.2"/>
    <row r="74" ht="22.5" customHeight="1" x14ac:dyDescent="0.2"/>
    <row r="75" ht="22.5" customHeight="1" x14ac:dyDescent="0.2"/>
    <row r="76" ht="22.5" customHeight="1" x14ac:dyDescent="0.2"/>
    <row r="77" ht="22.5" customHeight="1" x14ac:dyDescent="0.2"/>
    <row r="78" ht="22.5" customHeight="1" x14ac:dyDescent="0.2"/>
    <row r="79" ht="22.5" customHeight="1" x14ac:dyDescent="0.2"/>
    <row r="80" ht="22.5" customHeight="1" x14ac:dyDescent="0.2"/>
    <row r="81" ht="22.5" customHeight="1" x14ac:dyDescent="0.2"/>
    <row r="82" ht="22.5" customHeight="1" x14ac:dyDescent="0.2"/>
    <row r="83" ht="22.5" customHeight="1" x14ac:dyDescent="0.2"/>
    <row r="84" ht="22.5" customHeight="1" x14ac:dyDescent="0.2"/>
    <row r="85" ht="22.5" customHeight="1" x14ac:dyDescent="0.2"/>
    <row r="86" ht="22.5" customHeight="1" x14ac:dyDescent="0.2"/>
    <row r="87" ht="22.5" customHeight="1" x14ac:dyDescent="0.2"/>
    <row r="88" ht="22.5" customHeight="1" x14ac:dyDescent="0.2"/>
    <row r="89" ht="22.5" customHeight="1" x14ac:dyDescent="0.2"/>
    <row r="90" ht="22.5" customHeight="1" x14ac:dyDescent="0.2"/>
    <row r="91" ht="22.5" customHeight="1" x14ac:dyDescent="0.2"/>
    <row r="92" ht="22.5" customHeight="1" x14ac:dyDescent="0.2"/>
    <row r="93" ht="22.5" customHeight="1" x14ac:dyDescent="0.2"/>
    <row r="94" ht="22.5" customHeight="1" x14ac:dyDescent="0.2"/>
    <row r="95" ht="22.5" customHeight="1" x14ac:dyDescent="0.2"/>
    <row r="96" ht="22.5" customHeight="1" x14ac:dyDescent="0.2"/>
    <row r="97" ht="22.5" customHeight="1" x14ac:dyDescent="0.2"/>
    <row r="98" ht="22.5" customHeight="1" x14ac:dyDescent="0.2"/>
    <row r="99" ht="22.5" customHeight="1" x14ac:dyDescent="0.2"/>
    <row r="100" ht="22.5" customHeight="1" x14ac:dyDescent="0.2"/>
    <row r="101" ht="22.5" customHeight="1" x14ac:dyDescent="0.2"/>
    <row r="102" ht="22.5" customHeight="1" x14ac:dyDescent="0.2"/>
    <row r="103" ht="22.5" customHeight="1" x14ac:dyDescent="0.2"/>
    <row r="104" ht="22.5" customHeight="1" x14ac:dyDescent="0.2"/>
    <row r="105" ht="22.5" customHeight="1" x14ac:dyDescent="0.2"/>
    <row r="106" ht="22.5" customHeight="1" x14ac:dyDescent="0.2"/>
    <row r="107" ht="22.5" customHeight="1" x14ac:dyDescent="0.2"/>
    <row r="108" ht="22.5" customHeight="1" x14ac:dyDescent="0.2"/>
    <row r="109" ht="22.5" customHeight="1" x14ac:dyDescent="0.2"/>
    <row r="110" ht="22.5" customHeight="1" x14ac:dyDescent="0.2"/>
    <row r="111" ht="22.5" customHeight="1" x14ac:dyDescent="0.2"/>
    <row r="112" ht="22.5" customHeight="1" x14ac:dyDescent="0.2"/>
    <row r="113" ht="22.5" customHeight="1" x14ac:dyDescent="0.2"/>
    <row r="114" ht="22.5" customHeight="1" x14ac:dyDescent="0.2"/>
    <row r="115" ht="22.5" customHeight="1" x14ac:dyDescent="0.2"/>
    <row r="116" ht="22.5" customHeight="1" x14ac:dyDescent="0.2"/>
    <row r="117" ht="22.5" customHeight="1" x14ac:dyDescent="0.2"/>
    <row r="118" ht="22.5" customHeight="1" x14ac:dyDescent="0.2"/>
    <row r="119" ht="22.5" customHeight="1" x14ac:dyDescent="0.2"/>
    <row r="120" ht="22.5" customHeight="1" x14ac:dyDescent="0.2"/>
    <row r="121" ht="22.5" customHeight="1" x14ac:dyDescent="0.2"/>
    <row r="122" ht="22.5" customHeight="1" x14ac:dyDescent="0.2"/>
    <row r="123" ht="22.5" customHeight="1" x14ac:dyDescent="0.2"/>
    <row r="124" ht="22.5" customHeight="1" x14ac:dyDescent="0.2"/>
    <row r="125" ht="22.5" customHeight="1" x14ac:dyDescent="0.2"/>
    <row r="126" ht="22.5" customHeight="1" x14ac:dyDescent="0.2"/>
    <row r="127" ht="22.5" customHeight="1" x14ac:dyDescent="0.2"/>
    <row r="128" ht="22.5" customHeight="1" x14ac:dyDescent="0.2"/>
    <row r="129" ht="22.5" customHeight="1" x14ac:dyDescent="0.2"/>
    <row r="130" ht="22.5" customHeight="1" x14ac:dyDescent="0.2"/>
    <row r="131" ht="22.5" customHeight="1" x14ac:dyDescent="0.2"/>
    <row r="132" ht="22.5" customHeight="1" x14ac:dyDescent="0.2"/>
    <row r="133" ht="22.5" customHeight="1" x14ac:dyDescent="0.2"/>
    <row r="134" ht="22.5" customHeight="1" x14ac:dyDescent="0.2"/>
    <row r="135" ht="22.5" customHeight="1" x14ac:dyDescent="0.2"/>
    <row r="136" ht="22.5" customHeight="1" x14ac:dyDescent="0.2"/>
    <row r="137" ht="22.5" customHeight="1" x14ac:dyDescent="0.2"/>
    <row r="138" ht="22.5" customHeight="1" x14ac:dyDescent="0.2"/>
    <row r="139" ht="22.5" customHeight="1" x14ac:dyDescent="0.2"/>
    <row r="140" ht="22.5" customHeight="1" x14ac:dyDescent="0.2"/>
    <row r="141" ht="22.5" customHeight="1" x14ac:dyDescent="0.2"/>
    <row r="142" ht="22.5" customHeight="1" x14ac:dyDescent="0.2"/>
    <row r="143" ht="22.5" customHeight="1" x14ac:dyDescent="0.2"/>
    <row r="144" ht="22.5" customHeight="1" x14ac:dyDescent="0.2"/>
    <row r="145" ht="22.5" customHeight="1" x14ac:dyDescent="0.2"/>
    <row r="146" ht="22.5" customHeight="1" x14ac:dyDescent="0.2"/>
    <row r="147" ht="22.5" customHeight="1" x14ac:dyDescent="0.2"/>
    <row r="148" ht="22.5" customHeight="1" x14ac:dyDescent="0.2"/>
    <row r="149" ht="22.5" customHeight="1" x14ac:dyDescent="0.2"/>
    <row r="150" ht="22.5" customHeight="1" x14ac:dyDescent="0.2"/>
    <row r="151" ht="22.5" customHeight="1" x14ac:dyDescent="0.2"/>
    <row r="152" ht="22.5" customHeight="1" x14ac:dyDescent="0.2"/>
    <row r="153" ht="22.5" customHeight="1" x14ac:dyDescent="0.2"/>
    <row r="154" ht="22.5" customHeight="1" x14ac:dyDescent="0.2"/>
    <row r="155" ht="22.5" customHeight="1" x14ac:dyDescent="0.2"/>
    <row r="156" ht="22.5" customHeight="1" x14ac:dyDescent="0.2"/>
    <row r="157" ht="22.5" customHeight="1" x14ac:dyDescent="0.2"/>
    <row r="158" ht="22.5" customHeight="1" x14ac:dyDescent="0.2"/>
    <row r="159" ht="22.5" customHeight="1" x14ac:dyDescent="0.2"/>
    <row r="160" ht="22.5" customHeight="1" x14ac:dyDescent="0.2"/>
    <row r="161" ht="22.5" customHeight="1" x14ac:dyDescent="0.2"/>
    <row r="162" ht="22.5" customHeight="1" x14ac:dyDescent="0.2"/>
    <row r="163" ht="22.5" customHeight="1" x14ac:dyDescent="0.2"/>
    <row r="164" ht="22.5" customHeight="1" x14ac:dyDescent="0.2"/>
    <row r="165" ht="22.5" customHeight="1" x14ac:dyDescent="0.2"/>
    <row r="166" ht="22.5" customHeight="1" x14ac:dyDescent="0.2"/>
    <row r="167" ht="22.5" customHeight="1" x14ac:dyDescent="0.2"/>
    <row r="168" ht="22.5" customHeight="1" x14ac:dyDescent="0.2"/>
    <row r="169" ht="22.5" customHeight="1" x14ac:dyDescent="0.2"/>
    <row r="170" ht="22.5" customHeight="1" x14ac:dyDescent="0.2"/>
    <row r="171" ht="22.5" customHeight="1" x14ac:dyDescent="0.2"/>
    <row r="172" ht="22.5" customHeight="1" x14ac:dyDescent="0.2"/>
    <row r="173" ht="22.5" customHeight="1" x14ac:dyDescent="0.2"/>
    <row r="174" ht="22.5" customHeight="1" x14ac:dyDescent="0.2"/>
    <row r="175" ht="22.5" customHeight="1" x14ac:dyDescent="0.2"/>
    <row r="176" ht="22.5" customHeight="1" x14ac:dyDescent="0.2"/>
    <row r="177" ht="22.5" customHeight="1" x14ac:dyDescent="0.2"/>
    <row r="178" ht="22.5" customHeight="1" x14ac:dyDescent="0.2"/>
    <row r="179" ht="22.5" customHeight="1" x14ac:dyDescent="0.2"/>
    <row r="180" ht="22.5" customHeight="1" x14ac:dyDescent="0.2"/>
    <row r="181" ht="22.5" customHeight="1" x14ac:dyDescent="0.2"/>
    <row r="182" ht="22.5" customHeight="1" x14ac:dyDescent="0.2"/>
    <row r="183" ht="22.5" customHeight="1" x14ac:dyDescent="0.2"/>
    <row r="184" ht="22.5" customHeight="1" x14ac:dyDescent="0.2"/>
    <row r="185" ht="22.5" customHeight="1" x14ac:dyDescent="0.2"/>
    <row r="186" ht="22.5" customHeight="1" x14ac:dyDescent="0.2"/>
    <row r="187" ht="22.5" customHeight="1" x14ac:dyDescent="0.2"/>
    <row r="188" ht="22.5" customHeight="1" x14ac:dyDescent="0.2"/>
    <row r="189" ht="22.5" customHeight="1" x14ac:dyDescent="0.2"/>
    <row r="190" ht="22.5" customHeight="1" x14ac:dyDescent="0.2"/>
    <row r="191" ht="22.5" customHeight="1" x14ac:dyDescent="0.2"/>
    <row r="192" ht="22.5" customHeight="1" x14ac:dyDescent="0.2"/>
    <row r="193" ht="22.5" customHeight="1" x14ac:dyDescent="0.2"/>
    <row r="194" ht="22.5" customHeight="1" x14ac:dyDescent="0.2"/>
    <row r="195" ht="22.5" customHeight="1" x14ac:dyDescent="0.2"/>
    <row r="196" ht="22.5" customHeight="1" x14ac:dyDescent="0.2"/>
    <row r="197" ht="22.5" customHeight="1" x14ac:dyDescent="0.2"/>
    <row r="198" ht="22.5" customHeight="1" x14ac:dyDescent="0.2"/>
    <row r="199" ht="22.5" customHeight="1" x14ac:dyDescent="0.2"/>
    <row r="200" ht="22.5" customHeight="1" x14ac:dyDescent="0.2"/>
    <row r="201" ht="22.5" customHeight="1" x14ac:dyDescent="0.2"/>
    <row r="202" ht="22.5" customHeight="1" x14ac:dyDescent="0.2"/>
    <row r="203" ht="22.5" customHeight="1" x14ac:dyDescent="0.2"/>
    <row r="204" ht="22.5" customHeight="1" x14ac:dyDescent="0.2"/>
    <row r="205" ht="22.5" customHeight="1" x14ac:dyDescent="0.2"/>
    <row r="206" ht="22.5" customHeight="1" x14ac:dyDescent="0.2"/>
    <row r="207" ht="22.5" customHeight="1" x14ac:dyDescent="0.2"/>
    <row r="208" ht="22.5" customHeight="1" x14ac:dyDescent="0.2"/>
    <row r="209" ht="22.5" customHeight="1" x14ac:dyDescent="0.2"/>
    <row r="210" ht="22.5" customHeight="1" x14ac:dyDescent="0.2"/>
    <row r="211" ht="22.5" customHeight="1" x14ac:dyDescent="0.2"/>
    <row r="212" ht="22.5" customHeight="1" x14ac:dyDescent="0.2"/>
    <row r="213" ht="22.5" customHeight="1" x14ac:dyDescent="0.2"/>
    <row r="214" ht="22.5" customHeight="1" x14ac:dyDescent="0.2"/>
    <row r="215" ht="22.5" customHeight="1" x14ac:dyDescent="0.2"/>
    <row r="216" ht="22.5" customHeight="1" x14ac:dyDescent="0.2"/>
    <row r="217" ht="22.5" customHeight="1" x14ac:dyDescent="0.2"/>
    <row r="218" ht="22.5" customHeight="1" x14ac:dyDescent="0.2"/>
    <row r="219" ht="22.5" customHeight="1" x14ac:dyDescent="0.2"/>
    <row r="220" ht="22.5" customHeight="1" x14ac:dyDescent="0.2"/>
    <row r="221" ht="22.5" customHeight="1" x14ac:dyDescent="0.2"/>
    <row r="222" ht="22.5" customHeight="1" x14ac:dyDescent="0.2"/>
    <row r="223" ht="22.5" customHeight="1" x14ac:dyDescent="0.2"/>
    <row r="224" ht="22.5" customHeight="1" x14ac:dyDescent="0.2"/>
    <row r="225" ht="22.5" customHeight="1" x14ac:dyDescent="0.2"/>
    <row r="226" ht="22.5" customHeight="1" x14ac:dyDescent="0.2"/>
    <row r="227" ht="22.5" customHeight="1" x14ac:dyDescent="0.2"/>
    <row r="228" ht="22.5" customHeight="1" x14ac:dyDescent="0.2"/>
    <row r="229" ht="22.5" customHeight="1" x14ac:dyDescent="0.2"/>
    <row r="230" ht="22.5" customHeight="1" x14ac:dyDescent="0.2"/>
    <row r="231" ht="22.5" customHeight="1" x14ac:dyDescent="0.2"/>
    <row r="232" ht="22.5" customHeight="1" x14ac:dyDescent="0.2"/>
    <row r="233" ht="22.5" customHeight="1" x14ac:dyDescent="0.2"/>
    <row r="234" ht="22.5" customHeight="1" x14ac:dyDescent="0.2"/>
    <row r="235" ht="22.5" customHeight="1" x14ac:dyDescent="0.2"/>
    <row r="236" ht="22.5" customHeight="1" x14ac:dyDescent="0.2"/>
    <row r="237" ht="22.5" customHeight="1" x14ac:dyDescent="0.2"/>
    <row r="238" ht="22.5" customHeight="1" x14ac:dyDescent="0.2"/>
  </sheetData>
  <customSheetViews>
    <customSheetView guid="{A4BA2B4F-6C7F-384C-92D2-687E51D336F9}" showGridLines="0">
      <selection activeCell="G14" sqref="G14"/>
      <pageMargins left="0.59055118110236227" right="0.59055118110236227" top="0.59055118110236227" bottom="0.59055118110236227" header="0.51181102362204722" footer="0.51181102362204722"/>
      <pageSetup paperSize="9" fitToHeight="0" orientation="landscape" horizontalDpi="200" verticalDpi="200" r:id="rId1"/>
      <headerFooter alignWithMargins="0"/>
    </customSheetView>
    <customSheetView guid="{851C4D58-CBB5-4BD4-B94C-2D21BA2430F6}" showGridLines="0">
      <selection activeCell="G14" sqref="G14"/>
      <pageMargins left="0.59055118110236227" right="0.59055118110236227" top="0.59055118110236227" bottom="0.59055118110236227" header="0.51181102362204722" footer="0.51181102362204722"/>
      <pageSetup paperSize="9" fitToHeight="0" orientation="landscape" horizontalDpi="200" verticalDpi="200" r:id="rId2"/>
      <headerFooter alignWithMargins="0"/>
    </customSheetView>
    <customSheetView guid="{86A7AC9B-98A5-42F9-A806-FA102879A000}" showGridLines="0">
      <selection activeCell="G14" sqref="G14"/>
      <pageMargins left="0.59055118110236227" right="0.59055118110236227" top="0.59055118110236227" bottom="0.59055118110236227" header="0.51181102362204722" footer="0.51181102362204722"/>
      <pageSetup paperSize="9" fitToHeight="0" orientation="landscape" horizontalDpi="200" verticalDpi="200" r:id="rId3"/>
      <headerFooter alignWithMargins="0"/>
    </customSheetView>
    <customSheetView guid="{BA8ACD4D-5E36-4109-BF6A-FEBBE7E0B686}" showPageBreaks="1" showGridLines="0">
      <selection activeCell="G14" sqref="G14"/>
      <pageMargins left="0.59055118110236227" right="0.59055118110236227" top="0.59055118110236227" bottom="0.59055118110236227" header="0.51181102362204722" footer="0.51181102362204722"/>
      <pageSetup paperSize="9" fitToHeight="0" orientation="landscape" horizontalDpi="200" verticalDpi="200" r:id="rId4"/>
      <headerFooter alignWithMargins="0"/>
    </customSheetView>
    <customSheetView guid="{7FC2AAB4-91BC-45DE-8F32-DB58FFBD6419}" showGridLines="0" topLeftCell="A4">
      <selection activeCell="F8" sqref="F8"/>
      <pageMargins left="0.59055118110236227" right="0.59055118110236227" top="0.59055118110236227" bottom="0.59055118110236227" header="0.51181102362204722" footer="0.51181102362204722"/>
      <pageSetup paperSize="9" fitToHeight="0" orientation="landscape" horizontalDpi="200" verticalDpi="200" r:id="rId5"/>
      <headerFooter alignWithMargins="0"/>
    </customSheetView>
    <customSheetView guid="{26C407C1-7FBD-1D44-9BF1-E55ADCD94B14}" showGridLines="0" topLeftCell="A4">
      <selection activeCell="F8" sqref="F8"/>
      <pageMargins left="0.59055118110236227" right="0.59055118110236227" top="0.59055118110236227" bottom="0.59055118110236227" header="0.51181102362204722" footer="0.51181102362204722"/>
      <pageSetup paperSize="9" fitToHeight="0" orientation="landscape" horizontalDpi="200" verticalDpi="200" r:id="rId6"/>
      <headerFooter alignWithMargins="0"/>
    </customSheetView>
    <customSheetView guid="{F78B093A-6880-EE48-85E9-7A846446900F}" showGridLines="0" topLeftCell="A4">
      <selection activeCell="F8" sqref="F8"/>
      <pageMargins left="0.59055118110236227" right="0.59055118110236227" top="0.59055118110236227" bottom="0.59055118110236227" header="0.51181102362204722" footer="0.51181102362204722"/>
      <pageSetup paperSize="9" fitToHeight="0" orientation="landscape" horizontalDpi="200" verticalDpi="200" r:id="rId7"/>
      <headerFooter alignWithMargins="0"/>
    </customSheetView>
    <customSheetView guid="{2596794E-00C6-4E83-A8C7-8EF495032442}" showGridLines="0">
      <pageMargins left="0.59055118110236227" right="0.59055118110236227" top="0.59055118110236227" bottom="0.59055118110236227" header="0.51181102362204722" footer="0.51181102362204722"/>
      <pageSetup paperSize="9" fitToHeight="0" orientation="landscape" horizontalDpi="200" verticalDpi="200" r:id="rId8"/>
      <headerFooter alignWithMargins="0"/>
    </customSheetView>
    <customSheetView guid="{71CE8CFD-95C3-4A69-B283-795F331505B2}" showPageBreaks="1" showGridLines="0" printArea="1" view="pageBreakPreview">
      <selection activeCell="C13" sqref="C13:F14"/>
      <pageMargins left="0.7" right="0.7" top="0.75" bottom="0.75" header="0.3" footer="0.3"/>
      <pageSetup paperSize="9" fitToHeight="0" orientation="landscape" horizontalDpi="200" verticalDpi="200" r:id="rId9"/>
      <headerFooter alignWithMargins="0"/>
    </customSheetView>
    <customSheetView guid="{A82005FB-006E-4B2A-8E75-B7D834F20240}" showGridLines="0">
      <selection activeCell="G14" sqref="G14"/>
      <pageMargins left="0.59055118110236227" right="0.59055118110236227" top="0.59055118110236227" bottom="0.59055118110236227" header="0.51181102362204722" footer="0.51181102362204722"/>
      <pageSetup paperSize="9" fitToHeight="0" orientation="landscape" horizontalDpi="200" verticalDpi="200" r:id="rId10"/>
      <headerFooter alignWithMargins="0"/>
    </customSheetView>
    <customSheetView guid="{88F5BBF5-54E1-4B29-B1F1-5D0205191348}" showPageBreaks="1" showGridLines="0" printArea="1" view="pageBreakPreview">
      <selection activeCell="C13" sqref="C13:F14"/>
      <pageMargins left="0.7" right="0.7" top="0.75" bottom="0.75" header="0.3" footer="0.3"/>
      <pageSetup paperSize="9" fitToHeight="0" orientation="landscape" horizontalDpi="200" verticalDpi="200" r:id="rId11"/>
      <headerFooter alignWithMargins="0"/>
    </customSheetView>
  </customSheetViews>
  <mergeCells count="8">
    <mergeCell ref="A9:A10"/>
    <mergeCell ref="A11:A12"/>
    <mergeCell ref="A13:A14"/>
    <mergeCell ref="C3:D3"/>
    <mergeCell ref="E3:F3"/>
    <mergeCell ref="A3:B4"/>
    <mergeCell ref="A5:A6"/>
    <mergeCell ref="A7:A8"/>
  </mergeCells>
  <phoneticPr fontId="1"/>
  <pageMargins left="0.7" right="0.7" top="0.75" bottom="0.75" header="0.3" footer="0.3"/>
  <pageSetup paperSize="9" fitToHeight="0" orientation="landscape" horizontalDpi="200" verticalDpi="200" r:id="rId12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19"/>
  <sheetViews>
    <sheetView showGridLines="0" view="pageBreakPreview" zoomScaleNormal="100" zoomScaleSheetLayoutView="100" workbookViewId="0"/>
  </sheetViews>
  <sheetFormatPr defaultColWidth="9" defaultRowHeight="29.25" customHeight="1" x14ac:dyDescent="0.2"/>
  <cols>
    <col min="1" max="1" width="12.44140625" style="1" customWidth="1"/>
    <col min="2" max="2" width="7.6640625" style="67" customWidth="1"/>
    <col min="3" max="4" width="11.6640625" style="40" customWidth="1"/>
    <col min="5" max="5" width="11.6640625" style="41" customWidth="1"/>
    <col min="6" max="6" width="11.6640625" style="40" customWidth="1"/>
    <col min="7" max="7" width="11.6640625" style="41" customWidth="1"/>
    <col min="8" max="8" width="11.6640625" style="1" customWidth="1"/>
    <col min="9" max="11" width="19.33203125" style="1" customWidth="1"/>
    <col min="12" max="12" width="16.109375" style="1" customWidth="1"/>
    <col min="13" max="31" width="6.77734375" style="1" customWidth="1"/>
    <col min="32" max="16384" width="9" style="1"/>
  </cols>
  <sheetData>
    <row r="1" spans="1:7" ht="18" customHeight="1" x14ac:dyDescent="0.2">
      <c r="A1" s="5" t="s">
        <v>85</v>
      </c>
      <c r="B1" s="35"/>
      <c r="C1" s="73"/>
      <c r="D1" s="73"/>
      <c r="E1" s="82"/>
      <c r="F1" s="73"/>
    </row>
    <row r="2" spans="1:7" ht="14.25" customHeight="1" x14ac:dyDescent="0.2">
      <c r="A2" s="68"/>
      <c r="B2" s="61"/>
      <c r="C2" s="59"/>
      <c r="D2" s="59"/>
      <c r="E2" s="72"/>
      <c r="F2" s="59" t="s">
        <v>80</v>
      </c>
    </row>
    <row r="3" spans="1:7" ht="14.25" customHeight="1" x14ac:dyDescent="0.2">
      <c r="A3" s="94" t="s">
        <v>70</v>
      </c>
      <c r="B3" s="94"/>
      <c r="C3" s="98" t="s">
        <v>79</v>
      </c>
      <c r="D3" s="98"/>
      <c r="E3" s="98" t="s">
        <v>78</v>
      </c>
      <c r="F3" s="98"/>
      <c r="G3" s="78"/>
    </row>
    <row r="4" spans="1:7" ht="22.5" customHeight="1" x14ac:dyDescent="0.2">
      <c r="A4" s="94"/>
      <c r="B4" s="94"/>
      <c r="C4" s="45" t="s">
        <v>77</v>
      </c>
      <c r="D4" s="45" t="s">
        <v>76</v>
      </c>
      <c r="E4" s="45" t="s">
        <v>75</v>
      </c>
      <c r="F4" s="45" t="s">
        <v>74</v>
      </c>
      <c r="G4" s="78"/>
    </row>
    <row r="5" spans="1:7" ht="15" customHeight="1" x14ac:dyDescent="0.2">
      <c r="A5" s="94" t="s">
        <v>0</v>
      </c>
      <c r="B5" s="45" t="s">
        <v>68</v>
      </c>
      <c r="C5" s="47">
        <v>4023595000</v>
      </c>
      <c r="D5" s="47">
        <v>1130245000</v>
      </c>
      <c r="E5" s="47">
        <v>3795073000</v>
      </c>
      <c r="F5" s="47">
        <v>2796938000</v>
      </c>
    </row>
    <row r="6" spans="1:7" ht="15" customHeight="1" x14ac:dyDescent="0.2">
      <c r="A6" s="94"/>
      <c r="B6" s="45" t="s">
        <v>67</v>
      </c>
      <c r="C6" s="47">
        <v>4078975133</v>
      </c>
      <c r="D6" s="47">
        <v>948363059</v>
      </c>
      <c r="E6" s="47">
        <v>3689423062</v>
      </c>
      <c r="F6" s="47">
        <v>2608417285</v>
      </c>
    </row>
    <row r="7" spans="1:7" ht="15" customHeight="1" x14ac:dyDescent="0.2">
      <c r="A7" s="94" t="s">
        <v>4</v>
      </c>
      <c r="B7" s="45" t="s">
        <v>68</v>
      </c>
      <c r="C7" s="47">
        <v>4031681000</v>
      </c>
      <c r="D7" s="47">
        <v>1053517000</v>
      </c>
      <c r="E7" s="47">
        <v>3784728000</v>
      </c>
      <c r="F7" s="47">
        <v>2791167000</v>
      </c>
    </row>
    <row r="8" spans="1:7" ht="15" customHeight="1" x14ac:dyDescent="0.2">
      <c r="A8" s="94"/>
      <c r="B8" s="45" t="s">
        <v>67</v>
      </c>
      <c r="C8" s="47">
        <v>4109180000</v>
      </c>
      <c r="D8" s="81">
        <v>1104902</v>
      </c>
      <c r="E8" s="47">
        <v>3691324000</v>
      </c>
      <c r="F8" s="47">
        <v>2850397000</v>
      </c>
    </row>
    <row r="9" spans="1:7" ht="15" customHeight="1" x14ac:dyDescent="0.2">
      <c r="A9" s="94" t="s">
        <v>10</v>
      </c>
      <c r="B9" s="45" t="s">
        <v>68</v>
      </c>
      <c r="C9" s="47">
        <v>4050328000</v>
      </c>
      <c r="D9" s="47">
        <v>1233323000</v>
      </c>
      <c r="E9" s="47">
        <v>3742105000</v>
      </c>
      <c r="F9" s="47">
        <v>3029607000</v>
      </c>
    </row>
    <row r="10" spans="1:7" ht="15" customHeight="1" x14ac:dyDescent="0.2">
      <c r="A10" s="94"/>
      <c r="B10" s="45" t="s">
        <v>67</v>
      </c>
      <c r="C10" s="47">
        <v>4093309886</v>
      </c>
      <c r="D10" s="47">
        <v>1028317744</v>
      </c>
      <c r="E10" s="47">
        <v>3631189051</v>
      </c>
      <c r="F10" s="47">
        <v>2841212722</v>
      </c>
    </row>
    <row r="11" spans="1:7" ht="15" customHeight="1" x14ac:dyDescent="0.2">
      <c r="A11" s="94" t="s">
        <v>96</v>
      </c>
      <c r="B11" s="45" t="s">
        <v>68</v>
      </c>
      <c r="C11" s="80">
        <v>3987419</v>
      </c>
      <c r="D11" s="80">
        <v>1411772</v>
      </c>
      <c r="E11" s="80">
        <v>3722248</v>
      </c>
      <c r="F11" s="80">
        <v>3223281</v>
      </c>
    </row>
    <row r="12" spans="1:7" ht="15" customHeight="1" x14ac:dyDescent="0.2">
      <c r="A12" s="94"/>
      <c r="B12" s="45" t="s">
        <v>67</v>
      </c>
      <c r="C12" s="80">
        <v>4053134</v>
      </c>
      <c r="D12" s="80">
        <v>1038807</v>
      </c>
      <c r="E12" s="80">
        <v>3688469</v>
      </c>
      <c r="F12" s="80">
        <v>2784553</v>
      </c>
      <c r="G12" s="78"/>
    </row>
    <row r="13" spans="1:7" ht="15" customHeight="1" x14ac:dyDescent="0.2">
      <c r="A13" s="94" t="s">
        <v>100</v>
      </c>
      <c r="B13" s="45" t="s">
        <v>68</v>
      </c>
      <c r="C13" s="80">
        <v>3714343</v>
      </c>
      <c r="D13" s="80">
        <v>1724310</v>
      </c>
      <c r="E13" s="80">
        <v>3675161</v>
      </c>
      <c r="F13" s="80">
        <v>3523859</v>
      </c>
    </row>
    <row r="14" spans="1:7" ht="15" customHeight="1" x14ac:dyDescent="0.2">
      <c r="A14" s="94"/>
      <c r="B14" s="45" t="s">
        <v>67</v>
      </c>
      <c r="C14" s="80">
        <v>3814202</v>
      </c>
      <c r="D14" s="80">
        <v>1431509</v>
      </c>
      <c r="E14" s="80">
        <v>3644982</v>
      </c>
      <c r="F14" s="80">
        <v>3221394</v>
      </c>
      <c r="G14" s="78"/>
    </row>
    <row r="15" spans="1:7" ht="14.25" customHeight="1" x14ac:dyDescent="0.2">
      <c r="A15" s="69" t="s">
        <v>73</v>
      </c>
      <c r="B15" s="33"/>
      <c r="C15" s="33"/>
      <c r="D15" s="33"/>
      <c r="E15" s="33"/>
      <c r="F15" s="73" t="s">
        <v>72</v>
      </c>
      <c r="G15" s="78"/>
    </row>
    <row r="16" spans="1:7" s="33" customFormat="1" ht="22.5" customHeight="1" x14ac:dyDescent="0.2">
      <c r="A16" s="79"/>
      <c r="B16" s="35"/>
      <c r="C16" s="78"/>
      <c r="D16" s="78"/>
      <c r="E16" s="78"/>
      <c r="F16" s="78"/>
      <c r="G16" s="75"/>
    </row>
    <row r="17" spans="1:6" ht="22.5" customHeight="1" x14ac:dyDescent="0.2">
      <c r="A17" s="79"/>
      <c r="C17" s="78"/>
      <c r="D17" s="78"/>
      <c r="E17" s="78"/>
      <c r="F17" s="78"/>
    </row>
    <row r="18" spans="1:6" ht="22.5" customHeight="1" x14ac:dyDescent="0.2">
      <c r="A18" s="79"/>
      <c r="C18" s="35"/>
      <c r="D18" s="35"/>
      <c r="E18" s="75"/>
      <c r="F18" s="35"/>
    </row>
    <row r="19" spans="1:6" ht="22.5" customHeight="1" x14ac:dyDescent="0.2">
      <c r="A19" s="33"/>
    </row>
    <row r="20" spans="1:6" ht="22.5" customHeight="1" x14ac:dyDescent="0.2">
      <c r="A20" s="33"/>
    </row>
    <row r="21" spans="1:6" ht="22.5" customHeight="1" x14ac:dyDescent="0.2">
      <c r="A21" s="33"/>
    </row>
    <row r="22" spans="1:6" ht="22.5" customHeight="1" x14ac:dyDescent="0.2"/>
    <row r="23" spans="1:6" ht="22.5" customHeight="1" x14ac:dyDescent="0.2"/>
    <row r="24" spans="1:6" ht="22.5" customHeight="1" x14ac:dyDescent="0.2"/>
    <row r="25" spans="1:6" ht="22.5" customHeight="1" x14ac:dyDescent="0.2"/>
    <row r="26" spans="1:6" ht="22.5" customHeight="1" x14ac:dyDescent="0.2"/>
    <row r="27" spans="1:6" ht="22.5" customHeight="1" x14ac:dyDescent="0.2"/>
    <row r="28" spans="1:6" ht="22.5" customHeight="1" x14ac:dyDescent="0.2"/>
    <row r="29" spans="1:6" ht="22.5" customHeight="1" x14ac:dyDescent="0.2"/>
    <row r="30" spans="1:6" ht="22.5" customHeight="1" x14ac:dyDescent="0.2"/>
    <row r="31" spans="1:6" ht="22.5" customHeight="1" x14ac:dyDescent="0.2"/>
    <row r="32" spans="1:6" ht="22.5" customHeight="1" x14ac:dyDescent="0.2"/>
    <row r="33" ht="22.5" customHeight="1" x14ac:dyDescent="0.2"/>
    <row r="34" ht="22.5" customHeight="1" x14ac:dyDescent="0.2"/>
    <row r="35" ht="22.5" customHeight="1" x14ac:dyDescent="0.2"/>
    <row r="36" ht="22.5" customHeight="1" x14ac:dyDescent="0.2"/>
    <row r="37" ht="22.5" customHeight="1" x14ac:dyDescent="0.2"/>
    <row r="38" ht="22.5" customHeight="1" x14ac:dyDescent="0.2"/>
    <row r="39" ht="22.5" customHeight="1" x14ac:dyDescent="0.2"/>
    <row r="40" ht="22.5" customHeight="1" x14ac:dyDescent="0.2"/>
    <row r="41" ht="22.5" customHeight="1" x14ac:dyDescent="0.2"/>
    <row r="42" ht="22.5" customHeight="1" x14ac:dyDescent="0.2"/>
    <row r="43" ht="22.5" customHeight="1" x14ac:dyDescent="0.2"/>
    <row r="44" ht="22.5" customHeight="1" x14ac:dyDescent="0.2"/>
    <row r="45" ht="22.5" customHeight="1" x14ac:dyDescent="0.2"/>
    <row r="46" ht="22.5" customHeight="1" x14ac:dyDescent="0.2"/>
    <row r="47" ht="22.5" customHeight="1" x14ac:dyDescent="0.2"/>
    <row r="48" ht="22.5" customHeight="1" x14ac:dyDescent="0.2"/>
    <row r="49" ht="22.5" customHeight="1" x14ac:dyDescent="0.2"/>
    <row r="50" ht="22.5" customHeight="1" x14ac:dyDescent="0.2"/>
    <row r="51" ht="22.5" customHeight="1" x14ac:dyDescent="0.2"/>
    <row r="52" ht="22.5" customHeight="1" x14ac:dyDescent="0.2"/>
    <row r="53" ht="22.5" customHeight="1" x14ac:dyDescent="0.2"/>
    <row r="54" ht="22.5" customHeight="1" x14ac:dyDescent="0.2"/>
    <row r="55" ht="22.5" customHeight="1" x14ac:dyDescent="0.2"/>
    <row r="56" ht="22.5" customHeight="1" x14ac:dyDescent="0.2"/>
    <row r="57" ht="22.5" customHeight="1" x14ac:dyDescent="0.2"/>
    <row r="58" ht="22.5" customHeight="1" x14ac:dyDescent="0.2"/>
    <row r="59" ht="22.5" customHeight="1" x14ac:dyDescent="0.2"/>
    <row r="60" ht="22.5" customHeight="1" x14ac:dyDescent="0.2"/>
    <row r="61" ht="22.5" customHeight="1" x14ac:dyDescent="0.2"/>
    <row r="62" ht="22.5" customHeight="1" x14ac:dyDescent="0.2"/>
    <row r="63" ht="22.5" customHeight="1" x14ac:dyDescent="0.2"/>
    <row r="64" ht="22.5" customHeight="1" x14ac:dyDescent="0.2"/>
    <row r="65" ht="22.5" customHeight="1" x14ac:dyDescent="0.2"/>
    <row r="66" ht="22.5" customHeight="1" x14ac:dyDescent="0.2"/>
    <row r="67" ht="22.5" customHeight="1" x14ac:dyDescent="0.2"/>
    <row r="68" ht="22.5" customHeight="1" x14ac:dyDescent="0.2"/>
    <row r="69" ht="22.5" customHeight="1" x14ac:dyDescent="0.2"/>
    <row r="70" ht="22.5" customHeight="1" x14ac:dyDescent="0.2"/>
    <row r="71" ht="22.5" customHeight="1" x14ac:dyDescent="0.2"/>
    <row r="72" ht="22.5" customHeight="1" x14ac:dyDescent="0.2"/>
    <row r="73" ht="22.5" customHeight="1" x14ac:dyDescent="0.2"/>
    <row r="74" ht="22.5" customHeight="1" x14ac:dyDescent="0.2"/>
    <row r="75" ht="22.5" customHeight="1" x14ac:dyDescent="0.2"/>
    <row r="76" ht="22.5" customHeight="1" x14ac:dyDescent="0.2"/>
    <row r="77" ht="22.5" customHeight="1" x14ac:dyDescent="0.2"/>
    <row r="78" ht="22.5" customHeight="1" x14ac:dyDescent="0.2"/>
    <row r="79" ht="22.5" customHeight="1" x14ac:dyDescent="0.2"/>
    <row r="80" ht="22.5" customHeight="1" x14ac:dyDescent="0.2"/>
    <row r="81" ht="22.5" customHeight="1" x14ac:dyDescent="0.2"/>
    <row r="82" ht="22.5" customHeight="1" x14ac:dyDescent="0.2"/>
    <row r="83" ht="22.5" customHeight="1" x14ac:dyDescent="0.2"/>
    <row r="84" ht="22.5" customHeight="1" x14ac:dyDescent="0.2"/>
    <row r="85" ht="22.5" customHeight="1" x14ac:dyDescent="0.2"/>
    <row r="86" ht="22.5" customHeight="1" x14ac:dyDescent="0.2"/>
    <row r="87" ht="22.5" customHeight="1" x14ac:dyDescent="0.2"/>
    <row r="88" ht="22.5" customHeight="1" x14ac:dyDescent="0.2"/>
    <row r="89" ht="22.5" customHeight="1" x14ac:dyDescent="0.2"/>
    <row r="90" ht="22.5" customHeight="1" x14ac:dyDescent="0.2"/>
    <row r="91" ht="22.5" customHeight="1" x14ac:dyDescent="0.2"/>
    <row r="92" ht="22.5" customHeight="1" x14ac:dyDescent="0.2"/>
    <row r="93" ht="22.5" customHeight="1" x14ac:dyDescent="0.2"/>
    <row r="94" ht="22.5" customHeight="1" x14ac:dyDescent="0.2"/>
    <row r="95" ht="22.5" customHeight="1" x14ac:dyDescent="0.2"/>
    <row r="96" ht="22.5" customHeight="1" x14ac:dyDescent="0.2"/>
    <row r="97" ht="22.5" customHeight="1" x14ac:dyDescent="0.2"/>
    <row r="98" ht="22.5" customHeight="1" x14ac:dyDescent="0.2"/>
    <row r="99" ht="22.5" customHeight="1" x14ac:dyDescent="0.2"/>
    <row r="100" ht="22.5" customHeight="1" x14ac:dyDescent="0.2"/>
    <row r="101" ht="22.5" customHeight="1" x14ac:dyDescent="0.2"/>
    <row r="102" ht="22.5" customHeight="1" x14ac:dyDescent="0.2"/>
    <row r="103" ht="22.5" customHeight="1" x14ac:dyDescent="0.2"/>
    <row r="104" ht="22.5" customHeight="1" x14ac:dyDescent="0.2"/>
    <row r="105" ht="22.5" customHeight="1" x14ac:dyDescent="0.2"/>
    <row r="106" ht="22.5" customHeight="1" x14ac:dyDescent="0.2"/>
    <row r="107" ht="22.5" customHeight="1" x14ac:dyDescent="0.2"/>
    <row r="108" ht="22.5" customHeight="1" x14ac:dyDescent="0.2"/>
    <row r="109" ht="22.5" customHeight="1" x14ac:dyDescent="0.2"/>
    <row r="110" ht="22.5" customHeight="1" x14ac:dyDescent="0.2"/>
    <row r="111" ht="22.5" customHeight="1" x14ac:dyDescent="0.2"/>
    <row r="112" ht="22.5" customHeight="1" x14ac:dyDescent="0.2"/>
    <row r="113" ht="22.5" customHeight="1" x14ac:dyDescent="0.2"/>
    <row r="114" ht="22.5" customHeight="1" x14ac:dyDescent="0.2"/>
    <row r="115" ht="22.5" customHeight="1" x14ac:dyDescent="0.2"/>
    <row r="116" ht="22.5" customHeight="1" x14ac:dyDescent="0.2"/>
    <row r="117" ht="22.5" customHeight="1" x14ac:dyDescent="0.2"/>
    <row r="118" ht="22.5" customHeight="1" x14ac:dyDescent="0.2"/>
    <row r="119" ht="22.5" customHeight="1" x14ac:dyDescent="0.2"/>
    <row r="120" ht="22.5" customHeight="1" x14ac:dyDescent="0.2"/>
    <row r="121" ht="22.5" customHeight="1" x14ac:dyDescent="0.2"/>
    <row r="122" ht="22.5" customHeight="1" x14ac:dyDescent="0.2"/>
    <row r="123" ht="22.5" customHeight="1" x14ac:dyDescent="0.2"/>
    <row r="124" ht="22.5" customHeight="1" x14ac:dyDescent="0.2"/>
    <row r="125" ht="22.5" customHeight="1" x14ac:dyDescent="0.2"/>
    <row r="126" ht="22.5" customHeight="1" x14ac:dyDescent="0.2"/>
    <row r="127" ht="22.5" customHeight="1" x14ac:dyDescent="0.2"/>
    <row r="128" ht="22.5" customHeight="1" x14ac:dyDescent="0.2"/>
    <row r="129" ht="22.5" customHeight="1" x14ac:dyDescent="0.2"/>
    <row r="130" ht="22.5" customHeight="1" x14ac:dyDescent="0.2"/>
    <row r="131" ht="22.5" customHeight="1" x14ac:dyDescent="0.2"/>
    <row r="132" ht="22.5" customHeight="1" x14ac:dyDescent="0.2"/>
    <row r="133" ht="22.5" customHeight="1" x14ac:dyDescent="0.2"/>
    <row r="134" ht="22.5" customHeight="1" x14ac:dyDescent="0.2"/>
    <row r="135" ht="22.5" customHeight="1" x14ac:dyDescent="0.2"/>
    <row r="136" ht="22.5" customHeight="1" x14ac:dyDescent="0.2"/>
    <row r="137" ht="22.5" customHeight="1" x14ac:dyDescent="0.2"/>
    <row r="138" ht="22.5" customHeight="1" x14ac:dyDescent="0.2"/>
    <row r="139" ht="22.5" customHeight="1" x14ac:dyDescent="0.2"/>
    <row r="140" ht="22.5" customHeight="1" x14ac:dyDescent="0.2"/>
    <row r="141" ht="22.5" customHeight="1" x14ac:dyDescent="0.2"/>
    <row r="142" ht="22.5" customHeight="1" x14ac:dyDescent="0.2"/>
    <row r="143" ht="22.5" customHeight="1" x14ac:dyDescent="0.2"/>
    <row r="144" ht="22.5" customHeight="1" x14ac:dyDescent="0.2"/>
    <row r="145" ht="22.5" customHeight="1" x14ac:dyDescent="0.2"/>
    <row r="146" ht="22.5" customHeight="1" x14ac:dyDescent="0.2"/>
    <row r="147" ht="22.5" customHeight="1" x14ac:dyDescent="0.2"/>
    <row r="148" ht="22.5" customHeight="1" x14ac:dyDescent="0.2"/>
    <row r="149" ht="22.5" customHeight="1" x14ac:dyDescent="0.2"/>
    <row r="150" ht="22.5" customHeight="1" x14ac:dyDescent="0.2"/>
    <row r="151" ht="22.5" customHeight="1" x14ac:dyDescent="0.2"/>
    <row r="152" ht="22.5" customHeight="1" x14ac:dyDescent="0.2"/>
    <row r="153" ht="22.5" customHeight="1" x14ac:dyDescent="0.2"/>
    <row r="154" ht="22.5" customHeight="1" x14ac:dyDescent="0.2"/>
    <row r="155" ht="22.5" customHeight="1" x14ac:dyDescent="0.2"/>
    <row r="156" ht="22.5" customHeight="1" x14ac:dyDescent="0.2"/>
    <row r="157" ht="22.5" customHeight="1" x14ac:dyDescent="0.2"/>
    <row r="158" ht="22.5" customHeight="1" x14ac:dyDescent="0.2"/>
    <row r="159" ht="22.5" customHeight="1" x14ac:dyDescent="0.2"/>
    <row r="160" ht="22.5" customHeight="1" x14ac:dyDescent="0.2"/>
    <row r="161" ht="22.5" customHeight="1" x14ac:dyDescent="0.2"/>
    <row r="162" ht="22.5" customHeight="1" x14ac:dyDescent="0.2"/>
    <row r="163" ht="22.5" customHeight="1" x14ac:dyDescent="0.2"/>
    <row r="164" ht="22.5" customHeight="1" x14ac:dyDescent="0.2"/>
    <row r="165" ht="22.5" customHeight="1" x14ac:dyDescent="0.2"/>
    <row r="166" ht="22.5" customHeight="1" x14ac:dyDescent="0.2"/>
    <row r="167" ht="22.5" customHeight="1" x14ac:dyDescent="0.2"/>
    <row r="168" ht="22.5" customHeight="1" x14ac:dyDescent="0.2"/>
    <row r="169" ht="22.5" customHeight="1" x14ac:dyDescent="0.2"/>
    <row r="170" ht="22.5" customHeight="1" x14ac:dyDescent="0.2"/>
    <row r="171" ht="22.5" customHeight="1" x14ac:dyDescent="0.2"/>
    <row r="172" ht="22.5" customHeight="1" x14ac:dyDescent="0.2"/>
    <row r="173" ht="22.5" customHeight="1" x14ac:dyDescent="0.2"/>
    <row r="174" ht="22.5" customHeight="1" x14ac:dyDescent="0.2"/>
    <row r="175" ht="22.5" customHeight="1" x14ac:dyDescent="0.2"/>
    <row r="176" ht="22.5" customHeight="1" x14ac:dyDescent="0.2"/>
    <row r="177" ht="22.5" customHeight="1" x14ac:dyDescent="0.2"/>
    <row r="178" ht="22.5" customHeight="1" x14ac:dyDescent="0.2"/>
    <row r="179" ht="22.5" customHeight="1" x14ac:dyDescent="0.2"/>
    <row r="180" ht="22.5" customHeight="1" x14ac:dyDescent="0.2"/>
    <row r="181" ht="22.5" customHeight="1" x14ac:dyDescent="0.2"/>
    <row r="182" ht="22.5" customHeight="1" x14ac:dyDescent="0.2"/>
    <row r="183" ht="22.5" customHeight="1" x14ac:dyDescent="0.2"/>
    <row r="184" ht="22.5" customHeight="1" x14ac:dyDescent="0.2"/>
    <row r="185" ht="22.5" customHeight="1" x14ac:dyDescent="0.2"/>
    <row r="186" ht="22.5" customHeight="1" x14ac:dyDescent="0.2"/>
    <row r="187" ht="22.5" customHeight="1" x14ac:dyDescent="0.2"/>
    <row r="188" ht="22.5" customHeight="1" x14ac:dyDescent="0.2"/>
    <row r="189" ht="22.5" customHeight="1" x14ac:dyDescent="0.2"/>
    <row r="190" ht="22.5" customHeight="1" x14ac:dyDescent="0.2"/>
    <row r="191" ht="22.5" customHeight="1" x14ac:dyDescent="0.2"/>
    <row r="192" ht="22.5" customHeight="1" x14ac:dyDescent="0.2"/>
    <row r="193" ht="22.5" customHeight="1" x14ac:dyDescent="0.2"/>
    <row r="194" ht="22.5" customHeight="1" x14ac:dyDescent="0.2"/>
    <row r="195" ht="22.5" customHeight="1" x14ac:dyDescent="0.2"/>
    <row r="196" ht="22.5" customHeight="1" x14ac:dyDescent="0.2"/>
    <row r="197" ht="22.5" customHeight="1" x14ac:dyDescent="0.2"/>
    <row r="198" ht="22.5" customHeight="1" x14ac:dyDescent="0.2"/>
    <row r="199" ht="22.5" customHeight="1" x14ac:dyDescent="0.2"/>
    <row r="200" ht="22.5" customHeight="1" x14ac:dyDescent="0.2"/>
    <row r="201" ht="22.5" customHeight="1" x14ac:dyDescent="0.2"/>
    <row r="202" ht="22.5" customHeight="1" x14ac:dyDescent="0.2"/>
    <row r="203" ht="22.5" customHeight="1" x14ac:dyDescent="0.2"/>
    <row r="204" ht="22.5" customHeight="1" x14ac:dyDescent="0.2"/>
    <row r="205" ht="22.5" customHeight="1" x14ac:dyDescent="0.2"/>
    <row r="206" ht="22.5" customHeight="1" x14ac:dyDescent="0.2"/>
    <row r="207" ht="22.5" customHeight="1" x14ac:dyDescent="0.2"/>
    <row r="208" ht="22.5" customHeight="1" x14ac:dyDescent="0.2"/>
    <row r="209" ht="22.5" customHeight="1" x14ac:dyDescent="0.2"/>
    <row r="210" ht="22.5" customHeight="1" x14ac:dyDescent="0.2"/>
    <row r="211" ht="22.5" customHeight="1" x14ac:dyDescent="0.2"/>
    <row r="212" ht="22.5" customHeight="1" x14ac:dyDescent="0.2"/>
    <row r="213" ht="22.5" customHeight="1" x14ac:dyDescent="0.2"/>
    <row r="214" ht="22.5" customHeight="1" x14ac:dyDescent="0.2"/>
    <row r="215" ht="22.5" customHeight="1" x14ac:dyDescent="0.2"/>
    <row r="216" ht="22.5" customHeight="1" x14ac:dyDescent="0.2"/>
    <row r="217" ht="22.5" customHeight="1" x14ac:dyDescent="0.2"/>
    <row r="218" ht="22.5" customHeight="1" x14ac:dyDescent="0.2"/>
    <row r="219" ht="22.5" customHeight="1" x14ac:dyDescent="0.2"/>
  </sheetData>
  <customSheetViews>
    <customSheetView guid="{A4BA2B4F-6C7F-384C-92D2-687E51D336F9}" showGridLines="0">
      <selection activeCell="F15" sqref="F15"/>
      <pageMargins left="0.59055118110236227" right="0.59055118110236227" top="0.59055118110236227" bottom="0.59055118110236227" header="0.51181102362204722" footer="0.51181102362204722"/>
      <pageSetup paperSize="9" fitToHeight="0" orientation="landscape" horizontalDpi="200" verticalDpi="200" r:id="rId1"/>
      <headerFooter alignWithMargins="0"/>
    </customSheetView>
    <customSheetView guid="{851C4D58-CBB5-4BD4-B94C-2D21BA2430F6}" showGridLines="0">
      <selection activeCell="F15" sqref="F15"/>
      <pageMargins left="0.59055118110236227" right="0.59055118110236227" top="0.59055118110236227" bottom="0.59055118110236227" header="0.51181102362204722" footer="0.51181102362204722"/>
      <pageSetup paperSize="9" fitToHeight="0" orientation="landscape" horizontalDpi="200" verticalDpi="200" r:id="rId2"/>
      <headerFooter alignWithMargins="0"/>
    </customSheetView>
    <customSheetView guid="{86A7AC9B-98A5-42F9-A806-FA102879A000}" showGridLines="0">
      <selection activeCell="F14" sqref="F14"/>
      <pageMargins left="0.59055118110236227" right="0.59055118110236227" top="0.59055118110236227" bottom="0.59055118110236227" header="0.51181102362204722" footer="0.51181102362204722"/>
      <pageSetup paperSize="9" fitToHeight="0" orientation="landscape" horizontalDpi="200" verticalDpi="200" r:id="rId3"/>
      <headerFooter alignWithMargins="0"/>
    </customSheetView>
    <customSheetView guid="{BA8ACD4D-5E36-4109-BF6A-FEBBE7E0B686}" showGridLines="0">
      <selection activeCell="F14" sqref="F14"/>
      <pageMargins left="0.59055118110236227" right="0.59055118110236227" top="0.59055118110236227" bottom="0.59055118110236227" header="0.51181102362204722" footer="0.51181102362204722"/>
      <pageSetup paperSize="9" fitToHeight="0" orientation="landscape" horizontalDpi="200" verticalDpi="200" r:id="rId4"/>
      <headerFooter alignWithMargins="0"/>
    </customSheetView>
    <customSheetView guid="{7FC2AAB4-91BC-45DE-8F32-DB58FFBD6419}" showGridLines="0">
      <selection activeCell="F14" sqref="F14"/>
      <pageMargins left="0.59055118110236227" right="0.59055118110236227" top="0.59055118110236227" bottom="0.59055118110236227" header="0.51181102362204722" footer="0.51181102362204722"/>
      <pageSetup paperSize="9" fitToHeight="0" orientation="landscape" horizontalDpi="200" verticalDpi="200" r:id="rId5"/>
      <headerFooter alignWithMargins="0"/>
    </customSheetView>
    <customSheetView guid="{26C407C1-7FBD-1D44-9BF1-E55ADCD94B14}" showGridLines="0">
      <selection activeCell="F14" sqref="F14"/>
      <pageMargins left="0.59055118110236227" right="0.59055118110236227" top="0.59055118110236227" bottom="0.59055118110236227" header="0.51181102362204722" footer="0.51181102362204722"/>
      <pageSetup paperSize="9" fitToHeight="0" orientation="landscape" horizontalDpi="200" verticalDpi="200" r:id="rId6"/>
      <headerFooter alignWithMargins="0"/>
    </customSheetView>
    <customSheetView guid="{F78B093A-6880-EE48-85E9-7A846446900F}" showGridLines="0">
      <selection activeCell="F19" sqref="F19"/>
      <pageMargins left="0.59055118110236227" right="0.59055118110236227" top="0.59055118110236227" bottom="0.59055118110236227" header="0.51181102362204722" footer="0.51181102362204722"/>
      <pageSetup paperSize="9" fitToHeight="0" orientation="landscape" horizontalDpi="200" verticalDpi="200" r:id="rId7"/>
      <headerFooter alignWithMargins="0"/>
    </customSheetView>
    <customSheetView guid="{2596794E-00C6-4E83-A8C7-8EF495032442}" showGridLines="0">
      <pageMargins left="0.59055118110236227" right="0.59055118110236227" top="0.59055118110236227" bottom="0.59055118110236227" header="0.51181102362204722" footer="0.51181102362204722"/>
      <pageSetup paperSize="9" fitToHeight="0" orientation="landscape" horizontalDpi="200" verticalDpi="200" r:id="rId8"/>
      <headerFooter alignWithMargins="0"/>
    </customSheetView>
    <customSheetView guid="{71CE8CFD-95C3-4A69-B283-795F331505B2}" showPageBreaks="1" showGridLines="0" printArea="1" view="pageBreakPreview">
      <selection activeCell="C13" sqref="C13:F14"/>
      <pageMargins left="0.7" right="0.7" top="0.75" bottom="0.75" header="0.3" footer="0.3"/>
      <pageSetup paperSize="9" fitToHeight="0" orientation="landscape" horizontalDpi="200" verticalDpi="200" r:id="rId9"/>
      <headerFooter alignWithMargins="0"/>
    </customSheetView>
    <customSheetView guid="{A82005FB-006E-4B2A-8E75-B7D834F20240}" showGridLines="0">
      <selection activeCell="F15" sqref="F15"/>
      <pageMargins left="0.59055118110236227" right="0.59055118110236227" top="0.59055118110236227" bottom="0.59055118110236227" header="0.51181102362204722" footer="0.51181102362204722"/>
      <pageSetup paperSize="9" fitToHeight="0" orientation="landscape" horizontalDpi="200" verticalDpi="200" r:id="rId10"/>
      <headerFooter alignWithMargins="0"/>
    </customSheetView>
    <customSheetView guid="{88F5BBF5-54E1-4B29-B1F1-5D0205191348}" showPageBreaks="1" showGridLines="0" printArea="1" view="pageBreakPreview">
      <selection activeCell="C13" sqref="C13:F14"/>
      <pageMargins left="0.7" right="0.7" top="0.75" bottom="0.75" header="0.3" footer="0.3"/>
      <pageSetup paperSize="9" fitToHeight="0" orientation="landscape" horizontalDpi="200" verticalDpi="200" r:id="rId11"/>
      <headerFooter alignWithMargins="0"/>
    </customSheetView>
  </customSheetViews>
  <mergeCells count="8">
    <mergeCell ref="A9:A10"/>
    <mergeCell ref="A11:A12"/>
    <mergeCell ref="A13:A14"/>
    <mergeCell ref="C3:D3"/>
    <mergeCell ref="E3:F3"/>
    <mergeCell ref="A3:B4"/>
    <mergeCell ref="A5:A6"/>
    <mergeCell ref="A7:A8"/>
  </mergeCells>
  <phoneticPr fontId="1"/>
  <pageMargins left="0.7" right="0.7" top="0.75" bottom="0.75" header="0.3" footer="0.3"/>
  <pageSetup paperSize="9" fitToHeight="0" orientation="landscape" horizontalDpi="200" verticalDpi="200" r:id="rId12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50"/>
  <sheetViews>
    <sheetView showGridLines="0" view="pageBreakPreview" zoomScaleSheetLayoutView="100" workbookViewId="0"/>
  </sheetViews>
  <sheetFormatPr defaultColWidth="9" defaultRowHeight="10.8" x14ac:dyDescent="0.2"/>
  <cols>
    <col min="1" max="1" width="10.88671875" style="1" customWidth="1"/>
    <col min="2" max="2" width="9.109375" style="2" customWidth="1"/>
    <col min="3" max="5" width="12.6640625" style="1" customWidth="1"/>
    <col min="6" max="6" width="12.6640625" style="2" customWidth="1"/>
    <col min="7" max="8" width="12.6640625" style="1" customWidth="1"/>
    <col min="9" max="12" width="19.33203125" style="1" customWidth="1"/>
    <col min="13" max="13" width="16.109375" style="1" customWidth="1"/>
    <col min="14" max="32" width="6.77734375" style="1" customWidth="1"/>
    <col min="33" max="16384" width="9" style="1"/>
  </cols>
  <sheetData>
    <row r="1" spans="1:9" ht="18" customHeight="1" x14ac:dyDescent="0.2">
      <c r="A1" s="85" t="s">
        <v>83</v>
      </c>
      <c r="H1" s="9"/>
    </row>
    <row r="2" spans="1:9" s="3" customFormat="1" ht="14.25" customHeight="1" x14ac:dyDescent="0.2">
      <c r="B2" s="4"/>
      <c r="F2" s="4"/>
      <c r="H2" s="56" t="s">
        <v>25</v>
      </c>
    </row>
    <row r="3" spans="1:9" s="4" customFormat="1" ht="15" customHeight="1" x14ac:dyDescent="0.2">
      <c r="A3" s="94" t="s">
        <v>95</v>
      </c>
      <c r="B3" s="94"/>
      <c r="C3" s="14" t="s">
        <v>94</v>
      </c>
      <c r="D3" s="14" t="s">
        <v>93</v>
      </c>
      <c r="E3" s="14" t="s">
        <v>57</v>
      </c>
      <c r="F3" s="14" t="s">
        <v>92</v>
      </c>
      <c r="G3" s="14" t="s">
        <v>91</v>
      </c>
      <c r="H3" s="14" t="s">
        <v>90</v>
      </c>
    </row>
    <row r="4" spans="1:9" s="3" customFormat="1" ht="15" customHeight="1" x14ac:dyDescent="0.2">
      <c r="A4" s="103" t="s">
        <v>64</v>
      </c>
      <c r="B4" s="45" t="s">
        <v>89</v>
      </c>
      <c r="C4" s="89">
        <v>5961849</v>
      </c>
      <c r="D4" s="89">
        <v>8909417</v>
      </c>
      <c r="E4" s="89">
        <v>307054</v>
      </c>
      <c r="F4" s="89">
        <v>564518</v>
      </c>
      <c r="G4" s="89">
        <v>16161</v>
      </c>
      <c r="H4" s="89">
        <f>SUM(C4:G4)</f>
        <v>15758999</v>
      </c>
      <c r="I4" s="10"/>
    </row>
    <row r="5" spans="1:9" s="3" customFormat="1" ht="15" customHeight="1" x14ac:dyDescent="0.2">
      <c r="A5" s="104"/>
      <c r="B5" s="45" t="s">
        <v>88</v>
      </c>
      <c r="C5" s="89">
        <v>5793941</v>
      </c>
      <c r="D5" s="89">
        <v>8702211</v>
      </c>
      <c r="E5" s="89">
        <v>297715</v>
      </c>
      <c r="F5" s="89">
        <v>564518</v>
      </c>
      <c r="G5" s="89">
        <v>16161</v>
      </c>
      <c r="H5" s="89">
        <f>SUM(C5:G5)</f>
        <v>15374546</v>
      </c>
      <c r="I5" s="10"/>
    </row>
    <row r="6" spans="1:9" s="3" customFormat="1" ht="15.9" customHeight="1" x14ac:dyDescent="0.2">
      <c r="A6" s="105"/>
      <c r="B6" s="87" t="s">
        <v>87</v>
      </c>
      <c r="C6" s="90">
        <f t="shared" ref="C6:H6" si="0">C5/C4*100</f>
        <v>97.183625415538032</v>
      </c>
      <c r="D6" s="90">
        <f t="shared" si="0"/>
        <v>97.674303492585437</v>
      </c>
      <c r="E6" s="90">
        <f t="shared" si="0"/>
        <v>96.958515440280863</v>
      </c>
      <c r="F6" s="90">
        <f t="shared" si="0"/>
        <v>100</v>
      </c>
      <c r="G6" s="90">
        <f t="shared" si="0"/>
        <v>100</v>
      </c>
      <c r="H6" s="90">
        <f t="shared" si="0"/>
        <v>97.560422460842844</v>
      </c>
    </row>
    <row r="7" spans="1:9" s="3" customFormat="1" ht="15" customHeight="1" x14ac:dyDescent="0.2">
      <c r="A7" s="103" t="s">
        <v>63</v>
      </c>
      <c r="B7" s="45" t="s">
        <v>89</v>
      </c>
      <c r="C7" s="91">
        <v>6158776</v>
      </c>
      <c r="D7" s="91">
        <v>8560042</v>
      </c>
      <c r="E7" s="91">
        <v>320178</v>
      </c>
      <c r="F7" s="91">
        <v>571419</v>
      </c>
      <c r="G7" s="91">
        <v>21117</v>
      </c>
      <c r="H7" s="91">
        <f>SUM(C7:G7)</f>
        <v>15631532</v>
      </c>
      <c r="I7" s="10"/>
    </row>
    <row r="8" spans="1:9" s="3" customFormat="1" ht="15" customHeight="1" x14ac:dyDescent="0.2">
      <c r="A8" s="104"/>
      <c r="B8" s="45" t="s">
        <v>88</v>
      </c>
      <c r="C8" s="91">
        <v>6007834</v>
      </c>
      <c r="D8" s="91">
        <v>8380406</v>
      </c>
      <c r="E8" s="91">
        <v>311954</v>
      </c>
      <c r="F8" s="91">
        <v>571419</v>
      </c>
      <c r="G8" s="91">
        <v>21117</v>
      </c>
      <c r="H8" s="91">
        <f>SUM(C8:G8)</f>
        <v>15292730</v>
      </c>
      <c r="I8" s="10"/>
    </row>
    <row r="9" spans="1:9" s="3" customFormat="1" ht="15.9" customHeight="1" x14ac:dyDescent="0.2">
      <c r="A9" s="105"/>
      <c r="B9" s="87" t="s">
        <v>87</v>
      </c>
      <c r="C9" s="90">
        <f t="shared" ref="C9:H9" si="1">C8/C7*100</f>
        <v>97.549155871231548</v>
      </c>
      <c r="D9" s="90">
        <f t="shared" si="1"/>
        <v>97.901458894711041</v>
      </c>
      <c r="E9" s="90">
        <f t="shared" si="1"/>
        <v>97.431428767747946</v>
      </c>
      <c r="F9" s="90">
        <f t="shared" si="1"/>
        <v>100</v>
      </c>
      <c r="G9" s="90">
        <f t="shared" si="1"/>
        <v>100</v>
      </c>
      <c r="H9" s="90">
        <f t="shared" si="1"/>
        <v>97.832573288401932</v>
      </c>
    </row>
    <row r="10" spans="1:9" s="3" customFormat="1" ht="15" customHeight="1" x14ac:dyDescent="0.2">
      <c r="A10" s="103" t="s">
        <v>62</v>
      </c>
      <c r="B10" s="45" t="s">
        <v>89</v>
      </c>
      <c r="C10" s="91">
        <v>6015091</v>
      </c>
      <c r="D10" s="91">
        <v>8623529</v>
      </c>
      <c r="E10" s="91">
        <v>339847</v>
      </c>
      <c r="F10" s="91">
        <v>613155</v>
      </c>
      <c r="G10" s="91">
        <v>25812</v>
      </c>
      <c r="H10" s="91">
        <f>SUM(C10:G10)</f>
        <v>15617434</v>
      </c>
    </row>
    <row r="11" spans="1:9" s="3" customFormat="1" ht="15" customHeight="1" x14ac:dyDescent="0.2">
      <c r="A11" s="104"/>
      <c r="B11" s="45" t="s">
        <v>88</v>
      </c>
      <c r="C11" s="91">
        <v>5865426</v>
      </c>
      <c r="D11" s="91">
        <v>8445460</v>
      </c>
      <c r="E11" s="91">
        <v>331818</v>
      </c>
      <c r="F11" s="91">
        <v>613155</v>
      </c>
      <c r="G11" s="91">
        <v>25812</v>
      </c>
      <c r="H11" s="91">
        <f>SUM(C11:G11)</f>
        <v>15281671</v>
      </c>
    </row>
    <row r="12" spans="1:9" s="3" customFormat="1" ht="15.9" customHeight="1" x14ac:dyDescent="0.2">
      <c r="A12" s="105"/>
      <c r="B12" s="87" t="s">
        <v>87</v>
      </c>
      <c r="C12" s="90">
        <f t="shared" ref="C12:H12" si="2">C11/C10*100</f>
        <v>97.511841466737579</v>
      </c>
      <c r="D12" s="90">
        <f t="shared" si="2"/>
        <v>97.935079710406256</v>
      </c>
      <c r="E12" s="90">
        <f t="shared" si="2"/>
        <v>97.637466271586916</v>
      </c>
      <c r="F12" s="90">
        <f t="shared" si="2"/>
        <v>100</v>
      </c>
      <c r="G12" s="90">
        <f t="shared" si="2"/>
        <v>100</v>
      </c>
      <c r="H12" s="90">
        <f t="shared" si="2"/>
        <v>97.850075755082429</v>
      </c>
    </row>
    <row r="13" spans="1:9" s="3" customFormat="1" ht="15" customHeight="1" x14ac:dyDescent="0.2">
      <c r="A13" s="103" t="s">
        <v>98</v>
      </c>
      <c r="B13" s="45" t="s">
        <v>89</v>
      </c>
      <c r="C13" s="91">
        <v>6169812</v>
      </c>
      <c r="D13" s="91">
        <v>8567902</v>
      </c>
      <c r="E13" s="91">
        <v>348414</v>
      </c>
      <c r="F13" s="91">
        <v>619534</v>
      </c>
      <c r="G13" s="91">
        <v>28967</v>
      </c>
      <c r="H13" s="91">
        <f>SUM(C13:G13)</f>
        <v>15734629</v>
      </c>
    </row>
    <row r="14" spans="1:9" s="3" customFormat="1" ht="15" customHeight="1" x14ac:dyDescent="0.2">
      <c r="A14" s="104"/>
      <c r="B14" s="45" t="s">
        <v>88</v>
      </c>
      <c r="C14" s="91">
        <v>6009598</v>
      </c>
      <c r="D14" s="91">
        <v>8384475</v>
      </c>
      <c r="E14" s="91">
        <v>339728</v>
      </c>
      <c r="F14" s="91">
        <v>619534</v>
      </c>
      <c r="G14" s="91">
        <v>28967</v>
      </c>
      <c r="H14" s="91">
        <f>SUM(C14:G14)</f>
        <v>15382302</v>
      </c>
    </row>
    <row r="15" spans="1:9" s="3" customFormat="1" ht="15.9" customHeight="1" x14ac:dyDescent="0.2">
      <c r="A15" s="105"/>
      <c r="B15" s="87" t="s">
        <v>87</v>
      </c>
      <c r="C15" s="90">
        <f t="shared" ref="C15:H15" si="3">C14/C13*100</f>
        <v>97.403259613096807</v>
      </c>
      <c r="D15" s="90">
        <f t="shared" si="3"/>
        <v>97.859137511143331</v>
      </c>
      <c r="E15" s="90">
        <f t="shared" si="3"/>
        <v>97.506988812160245</v>
      </c>
      <c r="F15" s="90">
        <f t="shared" si="3"/>
        <v>100</v>
      </c>
      <c r="G15" s="90">
        <f t="shared" si="3"/>
        <v>100</v>
      </c>
      <c r="H15" s="90">
        <f t="shared" si="3"/>
        <v>97.760817875019484</v>
      </c>
    </row>
    <row r="16" spans="1:9" s="3" customFormat="1" ht="15" customHeight="1" x14ac:dyDescent="0.2">
      <c r="A16" s="103" t="s">
        <v>101</v>
      </c>
      <c r="B16" s="45" t="s">
        <v>89</v>
      </c>
      <c r="C16" s="91">
        <v>5906994</v>
      </c>
      <c r="D16" s="91">
        <v>8429721</v>
      </c>
      <c r="E16" s="91">
        <v>361766</v>
      </c>
      <c r="F16" s="91">
        <v>615272</v>
      </c>
      <c r="G16" s="91">
        <v>27136</v>
      </c>
      <c r="H16" s="91">
        <f>SUM(C16:G16)</f>
        <v>15340889</v>
      </c>
    </row>
    <row r="17" spans="1:8" s="3" customFormat="1" ht="15" customHeight="1" x14ac:dyDescent="0.2">
      <c r="A17" s="104"/>
      <c r="B17" s="45" t="s">
        <v>88</v>
      </c>
      <c r="C17" s="91">
        <v>5765524</v>
      </c>
      <c r="D17" s="91">
        <v>8257691</v>
      </c>
      <c r="E17" s="91">
        <v>353120</v>
      </c>
      <c r="F17" s="91">
        <v>615272</v>
      </c>
      <c r="G17" s="91">
        <v>27136</v>
      </c>
      <c r="H17" s="91">
        <f>SUM(C17:G17)</f>
        <v>15018743</v>
      </c>
    </row>
    <row r="18" spans="1:8" s="3" customFormat="1" ht="15.9" customHeight="1" x14ac:dyDescent="0.2">
      <c r="A18" s="105"/>
      <c r="B18" s="87" t="s">
        <v>87</v>
      </c>
      <c r="C18" s="90">
        <f t="shared" ref="C18:H18" si="4">C17/C16*100</f>
        <v>97.605042429364246</v>
      </c>
      <c r="D18" s="90">
        <f t="shared" si="4"/>
        <v>97.95924443999985</v>
      </c>
      <c r="E18" s="90">
        <f t="shared" si="4"/>
        <v>97.610057329876227</v>
      </c>
      <c r="F18" s="90">
        <f t="shared" si="4"/>
        <v>100</v>
      </c>
      <c r="G18" s="90">
        <f t="shared" si="4"/>
        <v>100</v>
      </c>
      <c r="H18" s="90">
        <f t="shared" si="4"/>
        <v>97.900082583219259</v>
      </c>
    </row>
    <row r="19" spans="1:8" s="3" customFormat="1" ht="13.5" customHeight="1" x14ac:dyDescent="0.2">
      <c r="B19" s="4"/>
      <c r="F19" s="4"/>
      <c r="H19" s="56" t="s">
        <v>86</v>
      </c>
    </row>
    <row r="20" spans="1:8" ht="15" customHeight="1" x14ac:dyDescent="0.2"/>
    <row r="21" spans="1:8" s="83" customFormat="1" ht="15" customHeight="1" x14ac:dyDescent="0.2">
      <c r="A21" s="102"/>
      <c r="B21" s="102"/>
      <c r="C21" s="102"/>
      <c r="D21" s="102"/>
      <c r="E21" s="102"/>
      <c r="F21" s="102"/>
      <c r="G21" s="102"/>
      <c r="H21" s="102"/>
    </row>
    <row r="22" spans="1:8" s="83" customFormat="1" ht="15" customHeight="1" x14ac:dyDescent="0.2">
      <c r="B22" s="86"/>
      <c r="F22" s="86"/>
    </row>
    <row r="23" spans="1:8" s="83" customFormat="1" ht="15" customHeight="1" x14ac:dyDescent="0.2">
      <c r="B23" s="86"/>
      <c r="F23" s="86"/>
    </row>
    <row r="24" spans="1:8" s="84" customFormat="1" ht="18.75" customHeight="1" x14ac:dyDescent="0.2">
      <c r="B24" s="88"/>
      <c r="C24" s="83"/>
      <c r="D24" s="83"/>
      <c r="E24" s="83"/>
      <c r="F24" s="83"/>
      <c r="G24" s="83"/>
      <c r="H24" s="83"/>
    </row>
    <row r="25" spans="1:8" ht="18.75" customHeight="1" x14ac:dyDescent="0.2"/>
    <row r="26" spans="1:8" ht="18.75" customHeight="1" x14ac:dyDescent="0.2"/>
    <row r="27" spans="1:8" ht="18.75" customHeight="1" x14ac:dyDescent="0.2"/>
    <row r="28" spans="1:8" ht="18.75" customHeight="1" x14ac:dyDescent="0.2"/>
    <row r="29" spans="1:8" ht="18.75" customHeight="1" x14ac:dyDescent="0.2"/>
    <row r="30" spans="1:8" ht="18.75" customHeight="1" x14ac:dyDescent="0.2"/>
    <row r="31" spans="1:8" ht="18.75" customHeight="1" x14ac:dyDescent="0.2"/>
    <row r="32" spans="1:8" ht="18.75" customHeight="1" x14ac:dyDescent="0.2"/>
    <row r="33" ht="18.75" customHeight="1" x14ac:dyDescent="0.2"/>
    <row r="34" ht="18.75" customHeight="1" x14ac:dyDescent="0.2"/>
    <row r="35" ht="18.75" customHeight="1" x14ac:dyDescent="0.2"/>
    <row r="36" ht="18.75" customHeight="1" x14ac:dyDescent="0.2"/>
    <row r="37" ht="18.75" customHeight="1" x14ac:dyDescent="0.2"/>
    <row r="38" ht="18.75" customHeight="1" x14ac:dyDescent="0.2"/>
    <row r="39" ht="18.75" customHeight="1" x14ac:dyDescent="0.2"/>
    <row r="40" ht="18.75" customHeight="1" x14ac:dyDescent="0.2"/>
    <row r="41" ht="18.75" customHeight="1" x14ac:dyDescent="0.2"/>
    <row r="42" ht="18.75" customHeight="1" x14ac:dyDescent="0.2"/>
    <row r="43" ht="18.75" customHeight="1" x14ac:dyDescent="0.2"/>
    <row r="44" ht="18.75" customHeight="1" x14ac:dyDescent="0.2"/>
    <row r="45" ht="18.75" customHeight="1" x14ac:dyDescent="0.2"/>
    <row r="46" ht="18.75" customHeight="1" x14ac:dyDescent="0.2"/>
    <row r="47" ht="18.75" customHeight="1" x14ac:dyDescent="0.2"/>
    <row r="48" ht="18.75" customHeight="1" x14ac:dyDescent="0.2"/>
    <row r="49" ht="18.75" customHeight="1" x14ac:dyDescent="0.2"/>
    <row r="50" ht="18.75" customHeight="1" x14ac:dyDescent="0.2"/>
  </sheetData>
  <customSheetViews>
    <customSheetView guid="{A4BA2B4F-6C7F-384C-92D2-687E51D336F9}" showGridLines="0" printArea="1" view="pageBreakPreview">
      <selection activeCell="I13" sqref="I13"/>
      <pageMargins left="0.98425196850393704" right="0.78740157480314965" top="0.59055118110236227" bottom="0.59055118110236227" header="0.51181102362204722" footer="0.51181102362204722"/>
      <pageSetup paperSize="9" scale="84" fitToHeight="0" horizontalDpi="200" verticalDpi="200" r:id="rId1"/>
      <headerFooter alignWithMargins="0"/>
    </customSheetView>
    <customSheetView guid="{851C4D58-CBB5-4BD4-B94C-2D21BA2430F6}" showPageBreaks="1" showGridLines="0" printArea="1" view="pageBreakPreview">
      <selection activeCell="H17" sqref="H17"/>
      <pageMargins left="0.98425196850393704" right="0.78740157480314965" top="0.59055118110236227" bottom="0.59055118110236227" header="0.51181102362204722" footer="0.51181102362204722"/>
      <pageSetup paperSize="9" scale="84" fitToHeight="0" orientation="portrait" horizontalDpi="200" verticalDpi="200" r:id="rId2"/>
      <headerFooter alignWithMargins="0"/>
    </customSheetView>
    <customSheetView guid="{86A7AC9B-98A5-42F9-A806-FA102879A000}" showPageBreaks="1" showGridLines="0" printArea="1" view="pageBreakPreview">
      <selection activeCell="H17" sqref="H17"/>
      <pageMargins left="0.98425196850393704" right="0.78740157480314965" top="0.59055118110236227" bottom="0.59055118110236227" header="0.51181102362204722" footer="0.51181102362204722"/>
      <pageSetup paperSize="9" scale="84" fitToHeight="0" orientation="portrait" horizontalDpi="200" verticalDpi="200" r:id="rId3"/>
      <headerFooter alignWithMargins="0"/>
    </customSheetView>
    <customSheetView guid="{BA8ACD4D-5E36-4109-BF6A-FEBBE7E0B686}" showPageBreaks="1" showGridLines="0" printArea="1" view="pageBreakPreview">
      <selection activeCell="H17" sqref="H17"/>
      <pageMargins left="0.98425196850393704" right="0.78740157480314965" top="0.59055118110236227" bottom="0.59055118110236227" header="0.51181102362204722" footer="0.51181102362204722"/>
      <pageSetup paperSize="9" scale="84" fitToHeight="0" horizontalDpi="200" verticalDpi="200" r:id="rId4"/>
      <headerFooter alignWithMargins="0"/>
    </customSheetView>
    <customSheetView guid="{7FC2AAB4-91BC-45DE-8F32-DB58FFBD6419}" showPageBreaks="1" showGridLines="0" printArea="1" view="pageBreakPreview">
      <selection activeCell="H17" sqref="H17"/>
      <pageMargins left="0.98425196850393704" right="0.78740157480314965" top="0.59055118110236227" bottom="0.59055118110236227" header="0.51181102362204722" footer="0.51181102362204722"/>
      <pageSetup paperSize="9" scale="84" fitToHeight="0" orientation="portrait" horizontalDpi="200" verticalDpi="200" r:id="rId5"/>
      <headerFooter alignWithMargins="0"/>
    </customSheetView>
    <customSheetView guid="{26C407C1-7FBD-1D44-9BF1-E55ADCD94B14}" showGridLines="0" printArea="1" view="pageBreakPreview">
      <selection activeCell="H17" sqref="H17"/>
      <pageMargins left="0.98425196850393704" right="0.78740157480314965" top="0.59055118110236227" bottom="0.59055118110236227" header="0.51181102362204722" footer="0.51181102362204722"/>
      <pageSetup paperSize="9" scale="84" fitToHeight="0" horizontalDpi="200" verticalDpi="200" r:id="rId6"/>
      <headerFooter alignWithMargins="0"/>
    </customSheetView>
    <customSheetView guid="{F78B093A-6880-EE48-85E9-7A846446900F}" showGridLines="0" printArea="1" view="pageBreakPreview">
      <selection activeCell="H17" sqref="H17"/>
      <pageMargins left="0.98425196850393704" right="0.78740157480314965" top="0.59055118110236227" bottom="0.59055118110236227" header="0.51181102362204722" footer="0.51181102362204722"/>
      <pageSetup paperSize="9" scale="84" fitToHeight="0" horizontalDpi="200" verticalDpi="200" r:id="rId7"/>
      <headerFooter alignWithMargins="0"/>
    </customSheetView>
    <customSheetView guid="{2596794E-00C6-4E83-A8C7-8EF495032442}" showPageBreaks="1" showGridLines="0" printArea="1" view="pageBreakPreview">
      <pageMargins left="0.98425196850393704" right="0.78740157480314965" top="0.59055118110236227" bottom="0.59055118110236227" header="0.51181102362204722" footer="0.51181102362204722"/>
      <pageSetup paperSize="9" scale="84" fitToHeight="0" orientation="portrait" horizontalDpi="200" verticalDpi="200" r:id="rId8"/>
      <headerFooter alignWithMargins="0"/>
    </customSheetView>
    <customSheetView guid="{71CE8CFD-95C3-4A69-B283-795F331505B2}" showPageBreaks="1" showGridLines="0" printArea="1" view="pageBreakPreview">
      <selection activeCell="C4" sqref="C4"/>
      <pageMargins left="0.7" right="0.7" top="0.75" bottom="0.75" header="0.3" footer="0.3"/>
      <pageSetup paperSize="9" scale="84" fitToHeight="0" orientation="landscape" horizontalDpi="200" verticalDpi="200" r:id="rId9"/>
      <headerFooter alignWithMargins="0"/>
    </customSheetView>
    <customSheetView guid="{A82005FB-006E-4B2A-8E75-B7D834F20240}" showPageBreaks="1" showGridLines="0" printArea="1" view="pageBreakPreview">
      <selection activeCell="H17" sqref="H17"/>
      <pageMargins left="0.98425196850393704" right="0.78740157480314965" top="0.59055118110236227" bottom="0.59055118110236227" header="0.51181102362204722" footer="0.51181102362204722"/>
      <pageSetup paperSize="9" scale="84" fitToHeight="0" orientation="portrait" horizontalDpi="200" verticalDpi="200" r:id="rId10"/>
      <headerFooter alignWithMargins="0"/>
    </customSheetView>
    <customSheetView guid="{88F5BBF5-54E1-4B29-B1F1-5D0205191348}" showPageBreaks="1" showGridLines="0" printArea="1" view="pageBreakPreview">
      <selection activeCell="C4" sqref="C4"/>
      <pageMargins left="0.7" right="0.7" top="0.75" bottom="0.75" header="0.3" footer="0.3"/>
      <pageSetup paperSize="9" scale="84" fitToHeight="0" orientation="landscape" horizontalDpi="200" verticalDpi="200" r:id="rId11"/>
      <headerFooter alignWithMargins="0"/>
    </customSheetView>
  </customSheetViews>
  <mergeCells count="7">
    <mergeCell ref="A3:B3"/>
    <mergeCell ref="A21:H21"/>
    <mergeCell ref="A4:A6"/>
    <mergeCell ref="A7:A9"/>
    <mergeCell ref="A10:A12"/>
    <mergeCell ref="A13:A15"/>
    <mergeCell ref="A16:A18"/>
  </mergeCells>
  <phoneticPr fontId="1"/>
  <pageMargins left="0.7" right="0.7" top="0.75" bottom="0.75" header="0.3" footer="0.3"/>
  <pageSetup paperSize="9" scale="84" fitToHeight="0" orientation="landscape" horizontalDpi="200" verticalDpi="200" r:id="rId1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148 一般会計予算・決算</vt:lpstr>
      <vt:lpstr>149 一般会計決算（目的別）</vt:lpstr>
      <vt:lpstr>150 特別会計予算・決算</vt:lpstr>
      <vt:lpstr>151 水道事業の予算・決算の推移</vt:lpstr>
      <vt:lpstr>152 病院事業の予算・決算の推移</vt:lpstr>
      <vt:lpstr>153 下水道事業の予算・決算の推移</vt:lpstr>
      <vt:lpstr>154 市税収納状況</vt:lpstr>
      <vt:lpstr>'148 一般会計予算・決算'!Print_Area</vt:lpstr>
      <vt:lpstr>'149 一般会計決算（目的別）'!Print_Area</vt:lpstr>
      <vt:lpstr>'150 特別会計予算・決算'!Print_Area</vt:lpstr>
      <vt:lpstr>'151 水道事業の予算・決算の推移'!Print_Area</vt:lpstr>
      <vt:lpstr>'152 病院事業の予算・決算の推移'!Print_Area</vt:lpstr>
      <vt:lpstr>'153 下水道事業の予算・決算の推移'!Print_Area</vt:lpstr>
      <vt:lpstr>'154 市税収納状況'!Print_Area</vt:lpstr>
    </vt:vector>
  </TitlesOfParts>
  <Company>射水市役所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磯部 博貴</dc:creator>
  <cp:lastModifiedBy>竹内 智哉</cp:lastModifiedBy>
  <cp:lastPrinted>2025-03-27T10:05:25Z</cp:lastPrinted>
  <dcterms:created xsi:type="dcterms:W3CDTF">2024-03-15T15:39:53Z</dcterms:created>
  <dcterms:modified xsi:type="dcterms:W3CDTF">2026-03-27T05:19:56Z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2026-02-18T23:42:46Z</vt:filetime>
  </property>
</Properties>
</file>